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445" windowHeight="9090" activeTab="4"/>
  </bookViews>
  <sheets>
    <sheet name="El presenze Fidal CDS" sheetId="1" r:id="rId1"/>
    <sheet name="El presenze Fidal" sheetId="2" r:id="rId2"/>
    <sheet name="El presenze Camp Hinterland" sheetId="3" r:id="rId3"/>
    <sheet name="Totale presenze" sheetId="4" r:id="rId4"/>
    <sheet name="Classifica Generale" sheetId="5" r:id="rId5"/>
  </sheets>
  <definedNames>
    <definedName name="_xlnm._FilterDatabase" localSheetId="2" hidden="1">'El presenze Camp Hinterland'!$B$1:$B$189</definedName>
    <definedName name="_xlnm._FilterDatabase" localSheetId="1" hidden="1">'El presenze Fidal'!$B$1:$B$205</definedName>
    <definedName name="_xlnm._FilterDatabase" localSheetId="0" hidden="1">'El presenze Fidal CDS'!$AD$1:$AD$197</definedName>
    <definedName name="_xlnm._FilterDatabase" localSheetId="3" hidden="1">'Totale presenze'!$B$1:$B$62</definedName>
    <definedName name="_xlfn.COUNTIFS" hidden="1">#NAME?</definedName>
    <definedName name="_xlnm.Print_Area" localSheetId="2">'El presenze Camp Hinterland'!$A$1:$K$62</definedName>
    <definedName name="_xlnm.Print_Area" localSheetId="1">'El presenze Fidal'!$A$1:$AC$63</definedName>
    <definedName name="_xlnm.Print_Area" localSheetId="0">'El presenze Fidal CDS'!$A$1:$AD$62</definedName>
    <definedName name="_xlnm.Print_Titles" localSheetId="2">'El presenze Camp Hinterland'!$1:$3</definedName>
    <definedName name="_xlnm.Print_Titles" localSheetId="1">'El presenze Fidal'!$1:$3</definedName>
    <definedName name="_xlnm.Print_Titles" localSheetId="0">'El presenze Fidal CDS'!$1:$3</definedName>
  </definedNames>
  <calcPr fullCalcOnLoad="1"/>
</workbook>
</file>

<file path=xl/sharedStrings.xml><?xml version="1.0" encoding="utf-8"?>
<sst xmlns="http://schemas.openxmlformats.org/spreadsheetml/2006/main" count="993" uniqueCount="128">
  <si>
    <t>NOME COGNOME</t>
  </si>
  <si>
    <t>ALBERTI GIANLUCA</t>
  </si>
  <si>
    <t>BANA RICCARDO</t>
  </si>
  <si>
    <t>BECCARIS MAURO</t>
  </si>
  <si>
    <t>BERARDI FLAVIO</t>
  </si>
  <si>
    <t>BERETTI ALDO</t>
  </si>
  <si>
    <t>BRIONI SERGIO</t>
  </si>
  <si>
    <t>CAVALLI ANDREA</t>
  </si>
  <si>
    <t>COPPI GIOVANNI</t>
  </si>
  <si>
    <t>CRESCINI ROBERTO</t>
  </si>
  <si>
    <t xml:space="preserve">FIORINA STEFANO </t>
  </si>
  <si>
    <t>GABUSI NOE'</t>
  </si>
  <si>
    <t>GARZA MATTEO</t>
  </si>
  <si>
    <t>GORNI ENRICO</t>
  </si>
  <si>
    <t>GUERRINI GIANFRANCO</t>
  </si>
  <si>
    <t>GUERRINI PIERPAOLO</t>
  </si>
  <si>
    <t>LO CICERO RENATO</t>
  </si>
  <si>
    <t>MASSARDI ALESSANDRO</t>
  </si>
  <si>
    <t>MILANI GIUSEPPE</t>
  </si>
  <si>
    <t>MORANDINI RICCARDO</t>
  </si>
  <si>
    <t>POLINI GIOVANNI</t>
  </si>
  <si>
    <t>POZZI SEVERO</t>
  </si>
  <si>
    <t>RIZZOLA MASSIMO</t>
  </si>
  <si>
    <t>SALVALAI GIACOMO</t>
  </si>
  <si>
    <t>SALVALAI GIULIO</t>
  </si>
  <si>
    <t xml:space="preserve"> SCALVINI LUIGI</t>
  </si>
  <si>
    <t>SCARONI ANGELO</t>
  </si>
  <si>
    <t>SCROFFI RENATO</t>
  </si>
  <si>
    <t>SERANA SERGIO</t>
  </si>
  <si>
    <t>TONONI CRISTIAN</t>
  </si>
  <si>
    <t>TRECCANI DARIO SILVANO</t>
  </si>
  <si>
    <t>TURCHETTI MAURIZIO</t>
  </si>
  <si>
    <t>VOLTOLINI RINO</t>
  </si>
  <si>
    <t>ZAMBELLI CLAUDIO</t>
  </si>
  <si>
    <t xml:space="preserve">ZANARDINI ROBERTO </t>
  </si>
  <si>
    <t>ZANARDINI VINCENZO</t>
  </si>
  <si>
    <t>ZILIOLI IVAN</t>
  </si>
  <si>
    <t>BOLDORI MAURIZIO</t>
  </si>
  <si>
    <t>N°</t>
  </si>
  <si>
    <t>Atletica Falegnameria Guerrini</t>
  </si>
  <si>
    <t>TIPO GARA</t>
  </si>
  <si>
    <t>LUOGO E DATA</t>
  </si>
  <si>
    <t>PISTA</t>
  </si>
  <si>
    <t>STRADA</t>
  </si>
  <si>
    <t>Totale presenze gruppo</t>
  </si>
  <si>
    <t>A = ASSENTE</t>
  </si>
  <si>
    <t>LEGENDA:</t>
  </si>
  <si>
    <t>1/2 MARATONA</t>
  </si>
  <si>
    <t>R = RITIRATO</t>
  </si>
  <si>
    <t xml:space="preserve"> </t>
  </si>
  <si>
    <t xml:space="preserve"> Punteggio Totale</t>
  </si>
  <si>
    <t>Totale punteggio atleta</t>
  </si>
  <si>
    <t>Punteggio Fidal CDS</t>
  </si>
  <si>
    <t>Presenze   Fidal CDS</t>
  </si>
  <si>
    <t>Altre Fidal Punteggio</t>
  </si>
  <si>
    <t>Altre Fidal Presenze</t>
  </si>
  <si>
    <t>Presenze Totale</t>
  </si>
  <si>
    <t>1/2 MARAT.</t>
  </si>
  <si>
    <t>Italiani Fidal CdS</t>
  </si>
  <si>
    <t>Regionali Fidal CdS</t>
  </si>
  <si>
    <t>Gare Fidal</t>
  </si>
  <si>
    <t>R=2</t>
  </si>
  <si>
    <t>Percentuale presenze</t>
  </si>
  <si>
    <t>Hinterland</t>
  </si>
  <si>
    <t>BERTOCCHI STEFANO</t>
  </si>
  <si>
    <t>SCALVINI LUIGI</t>
  </si>
  <si>
    <t>AVALLONE ANTONIO</t>
  </si>
  <si>
    <t>Punteggio Camp. Hint.</t>
  </si>
  <si>
    <t>Presenze Camp. Hint.</t>
  </si>
  <si>
    <t>BOTTA MARCO</t>
  </si>
  <si>
    <t>R=1</t>
  </si>
  <si>
    <t>BERTA BRUNO</t>
  </si>
  <si>
    <t>Bedizzole 06/01</t>
  </si>
  <si>
    <t>HINTERLAND GARDESANO</t>
  </si>
  <si>
    <t>BALDINI ROBERTA</t>
  </si>
  <si>
    <t>CALZA NICOLA</t>
  </si>
  <si>
    <t>PAPA MARA</t>
  </si>
  <si>
    <t>PASQUALI CESARINA</t>
  </si>
  <si>
    <t>SANDRINI ANNA</t>
  </si>
  <si>
    <t>SANDRINI MARIA</t>
  </si>
  <si>
    <t>TONONI SONIA</t>
  </si>
  <si>
    <t>ZALTIERI ANNA</t>
  </si>
  <si>
    <t>CAMP.</t>
  </si>
  <si>
    <t>Hinterland Golden cup</t>
  </si>
  <si>
    <t>Gare Fidal pista</t>
  </si>
  <si>
    <t>Punteggio totale atleti alla gare anno 2016</t>
  </si>
  <si>
    <t>PIOVANI SIMONA</t>
  </si>
  <si>
    <t>TONONI ROBERTO</t>
  </si>
  <si>
    <t>RIZZOLA JENNY</t>
  </si>
  <si>
    <t>OLIVETTI ROBERTO</t>
  </si>
  <si>
    <t>PRETTO LUCA</t>
  </si>
  <si>
    <t>ANATALONI DARIO</t>
  </si>
  <si>
    <t>BOGLIONI STEFANO</t>
  </si>
  <si>
    <t>BENEDETTI LUCA</t>
  </si>
  <si>
    <t>Cross di Montirone 12/02</t>
  </si>
  <si>
    <t>Cross Badia Brescia 26/02</t>
  </si>
  <si>
    <t>Gare Fidal CdS</t>
  </si>
  <si>
    <t>Gare Extra (min 8 atleti)</t>
  </si>
  <si>
    <t>Puegnago del Garda 08/01</t>
  </si>
  <si>
    <t>Lonato 15/01</t>
  </si>
  <si>
    <t>Desenzano del Garda 22/01</t>
  </si>
  <si>
    <t>Prevalle 29/01 - Grand Prix Filisina</t>
  </si>
  <si>
    <t>Villa di Gargnano 12/02</t>
  </si>
  <si>
    <t>Cross Pozzolengo 19/02 - Golden Cup</t>
  </si>
  <si>
    <t>Soprazozzo 26/02</t>
  </si>
  <si>
    <t>Calabrosa Trail - 29/01</t>
  </si>
  <si>
    <t>A</t>
  </si>
  <si>
    <t>Statistica di presenze atleti ai Campionati di Società Fidal 2017</t>
  </si>
  <si>
    <t>Statistica di presenze atleti alle gare Fidal 2017</t>
  </si>
  <si>
    <t>Statistica di presenze atleti al Campionato Hinterland 2017</t>
  </si>
  <si>
    <t>Roè Volciano05/02</t>
  </si>
  <si>
    <t>Classifica Generale anno 2017</t>
  </si>
  <si>
    <t>Cellatica - 2 aprile</t>
  </si>
  <si>
    <t>Corsa dei Leoni (Lonato) - 30/04</t>
  </si>
  <si>
    <t>Vivicittà (Brescia) - 09/04</t>
  </si>
  <si>
    <t>Corritalia (Brescia) - 19/03</t>
  </si>
  <si>
    <t>Tre Santi Trail (Nave) - 05/03</t>
  </si>
  <si>
    <t>Magnifica Salodium - 26/03</t>
  </si>
  <si>
    <t>Viª Grimpeur Race (Gavardo) - 23/04</t>
  </si>
  <si>
    <t>Campoverde di Salò - 05/03</t>
  </si>
  <si>
    <t>Portese di San Felice -19/03</t>
  </si>
  <si>
    <t>Fiesse - 26/03</t>
  </si>
  <si>
    <t>Documento aggiornato al 02/04/17</t>
  </si>
  <si>
    <t xml:space="preserve">Documento aggiornato al 02/04/17 (Revisione 00 del 10/02/17) </t>
  </si>
  <si>
    <t>CROSS</t>
  </si>
  <si>
    <t>Montichiari - 09/04</t>
  </si>
  <si>
    <t>Cigole - 17/04</t>
  </si>
  <si>
    <t>Desenzano del Garda - 02/04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</si>
</sst>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Attivo&quot;;&quot;Attivo&quot;;&quot;Disattivo&quot;"/>
  </numFmts>
  <fonts count="5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Harlow Solid Italic"/>
      <family val="5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/>
      <protection locked="0"/>
    </xf>
    <xf numFmtId="0" fontId="6" fillId="32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 textRotation="90"/>
      <protection locked="0"/>
    </xf>
    <xf numFmtId="0" fontId="9" fillId="34" borderId="16" xfId="0" applyFont="1" applyFill="1" applyBorder="1" applyAlignment="1" applyProtection="1">
      <alignment horizontal="center" textRotation="90"/>
      <protection locked="0"/>
    </xf>
    <xf numFmtId="0" fontId="9" fillId="35" borderId="10" xfId="0" applyFont="1" applyFill="1" applyBorder="1" applyAlignment="1" applyProtection="1">
      <alignment horizontal="center" textRotation="90"/>
      <protection locked="0"/>
    </xf>
    <xf numFmtId="0" fontId="3" fillId="18" borderId="17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10" fillId="36" borderId="10" xfId="0" applyFont="1" applyFill="1" applyBorder="1" applyAlignment="1" applyProtection="1">
      <alignment horizontal="center" textRotation="90"/>
      <protection locked="0"/>
    </xf>
    <xf numFmtId="0" fontId="0" fillId="0" borderId="0" xfId="0" applyBorder="1" applyAlignment="1">
      <alignment wrapText="1"/>
    </xf>
    <xf numFmtId="0" fontId="3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33" borderId="16" xfId="0" applyFont="1" applyFill="1" applyBorder="1" applyAlignment="1" applyProtection="1">
      <alignment horizontal="center" textRotation="90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 textRotation="90"/>
      <protection locked="0"/>
    </xf>
    <xf numFmtId="0" fontId="3" fillId="37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6" fillId="37" borderId="19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3" fillId="37" borderId="1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32" borderId="21" xfId="0" applyFont="1" applyFill="1" applyBorder="1" applyAlignment="1" applyProtection="1">
      <alignment horizontal="center" vertical="center" wrapText="1"/>
      <protection locked="0"/>
    </xf>
    <xf numFmtId="0" fontId="2" fillId="32" borderId="22" xfId="0" applyFont="1" applyFill="1" applyBorder="1" applyAlignment="1" applyProtection="1">
      <alignment horizontal="center"/>
      <protection locked="0"/>
    </xf>
    <xf numFmtId="0" fontId="2" fillId="32" borderId="21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 applyProtection="1">
      <alignment horizontal="center"/>
      <protection locked="0"/>
    </xf>
    <xf numFmtId="0" fontId="2" fillId="32" borderId="16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0" fillId="18" borderId="10" xfId="0" applyFill="1" applyBorder="1" applyAlignment="1">
      <alignment horizontal="center" textRotation="9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3" fillId="37" borderId="25" xfId="0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3" fillId="4" borderId="26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 vertical="center"/>
      <protection locked="0"/>
    </xf>
    <xf numFmtId="0" fontId="6" fillId="18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3" fillId="36" borderId="22" xfId="0" applyFont="1" applyFill="1" applyBorder="1" applyAlignment="1" applyProtection="1">
      <alignment horizont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9" fontId="13" fillId="37" borderId="26" xfId="5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38" borderId="0" xfId="0" applyFill="1" applyAlignment="1" applyProtection="1">
      <alignment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37" borderId="32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7" borderId="33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35" borderId="2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13" fillId="4" borderId="35" xfId="0" applyFont="1" applyFill="1" applyBorder="1" applyAlignment="1" applyProtection="1">
      <alignment horizontal="center"/>
      <protection locked="0"/>
    </xf>
    <xf numFmtId="0" fontId="6" fillId="18" borderId="35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9" fillId="36" borderId="10" xfId="0" applyFont="1" applyFill="1" applyBorder="1" applyAlignment="1" applyProtection="1">
      <alignment horizontal="center" textRotation="90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1" fillId="0" borderId="40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44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1" fillId="0" borderId="34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wrapText="1"/>
      <protection/>
    </xf>
    <xf numFmtId="0" fontId="11" fillId="0" borderId="13" xfId="0" applyFont="1" applyFill="1" applyBorder="1" applyAlignment="1" applyProtection="1">
      <alignment horizontal="center"/>
      <protection locked="0"/>
    </xf>
    <xf numFmtId="0" fontId="51" fillId="0" borderId="15" xfId="0" applyFont="1" applyFill="1" applyBorder="1" applyAlignment="1" applyProtection="1">
      <alignment horizontal="center"/>
      <protection locked="0"/>
    </xf>
    <xf numFmtId="0" fontId="51" fillId="0" borderId="25" xfId="0" applyFont="1" applyFill="1" applyBorder="1" applyAlignment="1" applyProtection="1">
      <alignment horizontal="center"/>
      <protection locked="0"/>
    </xf>
    <xf numFmtId="0" fontId="52" fillId="0" borderId="15" xfId="0" applyFont="1" applyFill="1" applyBorder="1" applyAlignment="1" applyProtection="1">
      <alignment horizontal="center"/>
      <protection locked="0"/>
    </xf>
    <xf numFmtId="0" fontId="10" fillId="39" borderId="16" xfId="0" applyFont="1" applyFill="1" applyBorder="1" applyAlignment="1" applyProtection="1">
      <alignment horizontal="center" textRotation="90"/>
      <protection locked="0"/>
    </xf>
    <xf numFmtId="0" fontId="3" fillId="39" borderId="10" xfId="0" applyFont="1" applyFill="1" applyBorder="1" applyAlignment="1" applyProtection="1">
      <alignment horizontal="center"/>
      <protection locked="0"/>
    </xf>
    <xf numFmtId="0" fontId="51" fillId="0" borderId="30" xfId="0" applyFont="1" applyFill="1" applyBorder="1" applyAlignment="1" applyProtection="1">
      <alignment horizontal="center"/>
      <protection locked="0"/>
    </xf>
    <xf numFmtId="0" fontId="52" fillId="0" borderId="11" xfId="0" applyFont="1" applyFill="1" applyBorder="1" applyAlignment="1" applyProtection="1">
      <alignment horizontal="center"/>
      <protection locked="0"/>
    </xf>
    <xf numFmtId="0" fontId="0" fillId="38" borderId="0" xfId="0" applyFont="1" applyFill="1" applyAlignment="1" applyProtection="1">
      <alignment wrapText="1"/>
      <protection/>
    </xf>
    <xf numFmtId="0" fontId="11" fillId="0" borderId="45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37" xfId="0" applyFont="1" applyFill="1" applyBorder="1" applyAlignment="1" applyProtection="1">
      <alignment horizontal="center"/>
      <protection locked="0"/>
    </xf>
    <xf numFmtId="0" fontId="51" fillId="0" borderId="29" xfId="0" applyFont="1" applyFill="1" applyBorder="1" applyAlignment="1" applyProtection="1">
      <alignment horizontal="center"/>
      <protection locked="0"/>
    </xf>
    <xf numFmtId="0" fontId="13" fillId="4" borderId="33" xfId="0" applyFont="1" applyFill="1" applyBorder="1" applyAlignment="1" applyProtection="1">
      <alignment horizontal="center"/>
      <protection locked="0"/>
    </xf>
    <xf numFmtId="9" fontId="13" fillId="37" borderId="25" xfId="5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46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left"/>
      <protection/>
    </xf>
    <xf numFmtId="0" fontId="8" fillId="40" borderId="12" xfId="0" applyFont="1" applyFill="1" applyBorder="1" applyAlignment="1" applyProtection="1">
      <alignment horizontal="center" vertical="center" wrapText="1"/>
      <protection/>
    </xf>
    <xf numFmtId="0" fontId="8" fillId="40" borderId="32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/>
      <protection locked="0"/>
    </xf>
    <xf numFmtId="0" fontId="6" fillId="36" borderId="46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 wrapText="1"/>
      <protection locked="0"/>
    </xf>
    <xf numFmtId="0" fontId="6" fillId="35" borderId="46" xfId="0" applyFont="1" applyFill="1" applyBorder="1" applyAlignment="1" applyProtection="1">
      <alignment horizontal="center" wrapText="1"/>
      <protection locked="0"/>
    </xf>
    <xf numFmtId="0" fontId="6" fillId="35" borderId="32" xfId="0" applyFont="1" applyFill="1" applyBorder="1" applyAlignment="1" applyProtection="1">
      <alignment horizontal="center" wrapText="1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34" borderId="46" xfId="0" applyFont="1" applyFill="1" applyBorder="1" applyAlignment="1" applyProtection="1">
      <alignment horizontal="center"/>
      <protection locked="0"/>
    </xf>
    <xf numFmtId="0" fontId="7" fillId="40" borderId="12" xfId="0" applyFont="1" applyFill="1" applyBorder="1" applyAlignment="1" applyProtection="1">
      <alignment vertical="center" wrapText="1"/>
      <protection locked="0"/>
    </xf>
    <xf numFmtId="0" fontId="7" fillId="40" borderId="46" xfId="0" applyFont="1" applyFill="1" applyBorder="1" applyAlignment="1" applyProtection="1">
      <alignment vertical="center" wrapText="1"/>
      <protection locked="0"/>
    </xf>
    <xf numFmtId="0" fontId="7" fillId="40" borderId="23" xfId="0" applyFont="1" applyFill="1" applyBorder="1" applyAlignment="1" applyProtection="1">
      <alignment vertical="center" wrapText="1"/>
      <protection locked="0"/>
    </xf>
    <xf numFmtId="0" fontId="7" fillId="40" borderId="19" xfId="0" applyFont="1" applyFill="1" applyBorder="1" applyAlignment="1" applyProtection="1">
      <alignment vertical="center" wrapText="1"/>
      <protection locked="0"/>
    </xf>
    <xf numFmtId="0" fontId="2" fillId="40" borderId="12" xfId="0" applyFont="1" applyFill="1" applyBorder="1" applyAlignment="1" applyProtection="1">
      <alignment horizontal="center" vertical="center" wrapText="1"/>
      <protection/>
    </xf>
    <xf numFmtId="0" fontId="2" fillId="40" borderId="46" xfId="0" applyFont="1" applyFill="1" applyBorder="1" applyAlignment="1" applyProtection="1">
      <alignment horizontal="center" vertical="center" wrapText="1"/>
      <protection/>
    </xf>
    <xf numFmtId="0" fontId="2" fillId="40" borderId="32" xfId="0" applyFont="1" applyFill="1" applyBorder="1" applyAlignment="1" applyProtection="1">
      <alignment horizontal="center" vertical="center" wrapText="1"/>
      <protection/>
    </xf>
    <xf numFmtId="0" fontId="6" fillId="33" borderId="46" xfId="0" applyFont="1" applyFill="1" applyBorder="1" applyAlignment="1" applyProtection="1">
      <alignment horizontal="center"/>
      <protection locked="0"/>
    </xf>
    <xf numFmtId="0" fontId="3" fillId="18" borderId="22" xfId="0" applyFont="1" applyFill="1" applyBorder="1" applyAlignment="1" applyProtection="1">
      <alignment horizontal="center" textRotation="90"/>
      <protection locked="0"/>
    </xf>
    <xf numFmtId="0" fontId="3" fillId="18" borderId="16" xfId="0" applyFont="1" applyFill="1" applyBorder="1" applyAlignment="1" applyProtection="1">
      <alignment horizontal="center" textRotation="90"/>
      <protection locked="0"/>
    </xf>
    <xf numFmtId="0" fontId="7" fillId="40" borderId="12" xfId="0" applyFont="1" applyFill="1" applyBorder="1" applyAlignment="1" applyProtection="1">
      <alignment vertical="center" wrapText="1"/>
      <protection/>
    </xf>
    <xf numFmtId="0" fontId="7" fillId="40" borderId="46" xfId="0" applyFont="1" applyFill="1" applyBorder="1" applyAlignment="1" applyProtection="1">
      <alignment vertical="center" wrapText="1"/>
      <protection/>
    </xf>
    <xf numFmtId="0" fontId="7" fillId="40" borderId="32" xfId="0" applyFont="1" applyFill="1" applyBorder="1" applyAlignment="1" applyProtection="1">
      <alignment vertical="center" wrapText="1"/>
      <protection/>
    </xf>
    <xf numFmtId="0" fontId="8" fillId="40" borderId="12" xfId="0" applyFont="1" applyFill="1" applyBorder="1" applyAlignment="1">
      <alignment horizontal="center" vertical="center" wrapText="1"/>
    </xf>
    <xf numFmtId="0" fontId="8" fillId="40" borderId="32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46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>
      <alignment horizontal="center" vertical="center" wrapText="1"/>
    </xf>
    <xf numFmtId="0" fontId="2" fillId="40" borderId="4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32" xfId="0" applyFont="1" applyFill="1" applyBorder="1" applyAlignment="1" applyProtection="1">
      <alignment horizontal="center"/>
      <protection locked="0"/>
    </xf>
    <xf numFmtId="0" fontId="2" fillId="40" borderId="47" xfId="0" applyFont="1" applyFill="1" applyBorder="1" applyAlignment="1" applyProtection="1">
      <alignment horizontal="center" vertical="center" wrapText="1"/>
      <protection/>
    </xf>
    <xf numFmtId="0" fontId="2" fillId="40" borderId="0" xfId="0" applyFont="1" applyFill="1" applyBorder="1" applyAlignment="1" applyProtection="1">
      <alignment horizontal="center" vertical="center" wrapText="1"/>
      <protection/>
    </xf>
    <xf numFmtId="0" fontId="7" fillId="40" borderId="21" xfId="0" applyFont="1" applyFill="1" applyBorder="1" applyAlignment="1" applyProtection="1">
      <alignment horizontal="center" vertical="center" wrapText="1"/>
      <protection locked="0"/>
    </xf>
    <xf numFmtId="0" fontId="7" fillId="40" borderId="23" xfId="0" applyFont="1" applyFill="1" applyBorder="1" applyAlignment="1" applyProtection="1">
      <alignment horizontal="center" vertical="center" wrapText="1"/>
      <protection locked="0"/>
    </xf>
    <xf numFmtId="0" fontId="7" fillId="40" borderId="19" xfId="0" applyFont="1" applyFill="1" applyBorder="1" applyAlignment="1" applyProtection="1">
      <alignment horizontal="center" vertical="center" wrapText="1"/>
      <protection locked="0"/>
    </xf>
    <xf numFmtId="0" fontId="6" fillId="33" borderId="34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3" fillId="37" borderId="22" xfId="0" applyFont="1" applyFill="1" applyBorder="1" applyAlignment="1" applyProtection="1">
      <alignment horizontal="center" textRotation="90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7" fillId="40" borderId="12" xfId="0" applyFont="1" applyFill="1" applyBorder="1" applyAlignment="1" applyProtection="1">
      <alignment horizontal="center" vertical="center" wrapText="1"/>
      <protection locked="0"/>
    </xf>
    <xf numFmtId="0" fontId="7" fillId="40" borderId="46" xfId="0" applyFont="1" applyFill="1" applyBorder="1" applyAlignment="1" applyProtection="1">
      <alignment horizontal="center" vertical="center" wrapText="1"/>
      <protection locked="0"/>
    </xf>
    <xf numFmtId="0" fontId="7" fillId="40" borderId="32" xfId="0" applyFont="1" applyFill="1" applyBorder="1" applyAlignment="1" applyProtection="1">
      <alignment horizontal="center" vertical="center" wrapText="1"/>
      <protection locked="0"/>
    </xf>
    <xf numFmtId="0" fontId="3" fillId="18" borderId="19" xfId="0" applyFont="1" applyFill="1" applyBorder="1" applyAlignment="1" applyProtection="1">
      <alignment horizontal="center" textRotation="90"/>
      <protection locked="0"/>
    </xf>
    <xf numFmtId="0" fontId="0" fillId="0" borderId="48" xfId="0" applyBorder="1" applyAlignment="1">
      <alignment horizontal="center" textRotation="9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4" borderId="22" xfId="0" applyFont="1" applyFill="1" applyBorder="1" applyAlignment="1" applyProtection="1">
      <alignment horizontal="center" textRotation="90"/>
      <protection locked="0"/>
    </xf>
    <xf numFmtId="0" fontId="0" fillId="4" borderId="43" xfId="0" applyFill="1" applyBorder="1" applyAlignment="1">
      <alignment textRotation="90"/>
    </xf>
    <xf numFmtId="0" fontId="0" fillId="0" borderId="4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7" borderId="43" xfId="0" applyFill="1" applyBorder="1" applyAlignment="1">
      <alignment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59" sqref="K59"/>
    </sheetView>
  </sheetViews>
  <sheetFormatPr defaultColWidth="9.140625" defaultRowHeight="12.75"/>
  <cols>
    <col min="1" max="1" width="6.7109375" style="68" customWidth="1"/>
    <col min="2" max="2" width="30.7109375" style="68" customWidth="1"/>
    <col min="3" max="16" width="4.7109375" style="88" customWidth="1"/>
    <col min="17" max="17" width="4.7109375" style="104" customWidth="1"/>
    <col min="18" max="28" width="4.7109375" style="88" customWidth="1"/>
    <col min="29" max="29" width="4.7109375" style="69" customWidth="1"/>
    <col min="30" max="30" width="4.7109375" style="68" customWidth="1"/>
    <col min="31" max="31" width="5.421875" style="68" customWidth="1"/>
    <col min="32" max="16384" width="9.140625" style="68" customWidth="1"/>
  </cols>
  <sheetData>
    <row r="1" spans="1:30" s="1" customFormat="1" ht="54.75" customHeight="1" thickBot="1">
      <c r="A1" s="128" t="s">
        <v>39</v>
      </c>
      <c r="B1" s="129"/>
      <c r="C1" s="141" t="s">
        <v>107</v>
      </c>
      <c r="D1" s="142"/>
      <c r="E1" s="142"/>
      <c r="F1" s="142"/>
      <c r="G1" s="142"/>
      <c r="H1" s="142"/>
      <c r="I1" s="142"/>
      <c r="J1" s="142"/>
      <c r="K1" s="142"/>
      <c r="L1" s="142"/>
      <c r="M1" s="143"/>
      <c r="N1" s="137" t="s">
        <v>123</v>
      </c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9"/>
      <c r="AD1" s="140"/>
    </row>
    <row r="2" spans="1:30" s="1" customFormat="1" ht="21" customHeight="1" thickBot="1">
      <c r="A2" s="2"/>
      <c r="B2" s="5" t="s">
        <v>40</v>
      </c>
      <c r="C2" s="130" t="s">
        <v>124</v>
      </c>
      <c r="D2" s="131"/>
      <c r="E2" s="131"/>
      <c r="F2" s="131"/>
      <c r="G2" s="132" t="s">
        <v>47</v>
      </c>
      <c r="H2" s="133"/>
      <c r="I2" s="133"/>
      <c r="J2" s="133"/>
      <c r="K2" s="134"/>
      <c r="L2" s="135" t="s">
        <v>42</v>
      </c>
      <c r="M2" s="136"/>
      <c r="N2" s="136"/>
      <c r="O2" s="136"/>
      <c r="P2" s="136"/>
      <c r="Q2" s="136"/>
      <c r="R2" s="144" t="s">
        <v>43</v>
      </c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29"/>
      <c r="AD2" s="145" t="s">
        <v>51</v>
      </c>
    </row>
    <row r="3" spans="1:30" s="1" customFormat="1" ht="150" customHeight="1" thickBot="1">
      <c r="A3" s="2"/>
      <c r="B3" s="5" t="s">
        <v>41</v>
      </c>
      <c r="C3" s="86" t="s">
        <v>72</v>
      </c>
      <c r="D3" s="86" t="s">
        <v>94</v>
      </c>
      <c r="E3" s="86" t="s">
        <v>95</v>
      </c>
      <c r="F3" s="86"/>
      <c r="G3" s="11" t="s">
        <v>112</v>
      </c>
      <c r="H3" s="11"/>
      <c r="I3" s="11"/>
      <c r="J3" s="11"/>
      <c r="K3" s="11"/>
      <c r="L3" s="10"/>
      <c r="M3" s="10"/>
      <c r="N3" s="10"/>
      <c r="O3" s="10"/>
      <c r="P3" s="10"/>
      <c r="Q3" s="10"/>
      <c r="R3" s="9" t="s">
        <v>114</v>
      </c>
      <c r="S3" s="9" t="s">
        <v>113</v>
      </c>
      <c r="T3" s="9"/>
      <c r="U3" s="9"/>
      <c r="V3" s="9"/>
      <c r="W3" s="9"/>
      <c r="X3" s="9"/>
      <c r="Y3" s="9"/>
      <c r="Z3" s="9"/>
      <c r="AA3" s="9"/>
      <c r="AB3" s="9"/>
      <c r="AC3" s="31" t="s">
        <v>44</v>
      </c>
      <c r="AD3" s="146"/>
    </row>
    <row r="4" spans="1:30" s="1" customFormat="1" ht="27.75" customHeight="1" thickBot="1">
      <c r="A4" s="2" t="s">
        <v>38</v>
      </c>
      <c r="B4" s="4" t="s">
        <v>0</v>
      </c>
      <c r="C4" s="17">
        <f>COUNTIF(C5:C61,"8")</f>
        <v>38</v>
      </c>
      <c r="D4" s="17">
        <f>COUNTIF(D5:D61,"8")+3</f>
        <v>43</v>
      </c>
      <c r="E4" s="17">
        <f>COUNTIF(E5:E61,"8")</f>
        <v>28</v>
      </c>
      <c r="F4" s="17">
        <f>COUNTIF(F5:F61,"8")</f>
        <v>0</v>
      </c>
      <c r="G4" s="13">
        <f>COUNTIF(G5:G62,"8")</f>
        <v>14</v>
      </c>
      <c r="H4" s="13">
        <f>COUNTIF(H5:H62,"8")</f>
        <v>0</v>
      </c>
      <c r="I4" s="13">
        <f>COUNTIF(I5:I62,"8")</f>
        <v>0</v>
      </c>
      <c r="J4" s="13">
        <f>COUNTIF(J5:J62,"8")</f>
        <v>0</v>
      </c>
      <c r="K4" s="13">
        <f>COUNTIF(K5:K62,"8")</f>
        <v>0</v>
      </c>
      <c r="L4" s="14">
        <f aca="true" t="shared" si="0" ref="L4:Q4">COUNTIF(L5:L62,"5")</f>
        <v>0</v>
      </c>
      <c r="M4" s="14">
        <f t="shared" si="0"/>
        <v>0</v>
      </c>
      <c r="N4" s="14">
        <f t="shared" si="0"/>
        <v>0</v>
      </c>
      <c r="O4" s="14">
        <f t="shared" si="0"/>
        <v>0</v>
      </c>
      <c r="P4" s="14">
        <f t="shared" si="0"/>
        <v>0</v>
      </c>
      <c r="Q4" s="14">
        <f t="shared" si="0"/>
        <v>0</v>
      </c>
      <c r="R4" s="15">
        <f>COUNTIF(R5:R62,"8")</f>
        <v>0</v>
      </c>
      <c r="S4" s="15">
        <f>COUNTIF(S5:S62,"8")</f>
        <v>0</v>
      </c>
      <c r="T4" s="15">
        <f>COUNTIF(T5:T62,"8")</f>
        <v>0</v>
      </c>
      <c r="U4" s="15">
        <f aca="true" t="shared" si="1" ref="U4:AB4">COUNTIF(U5:U62,"8")</f>
        <v>0</v>
      </c>
      <c r="V4" s="15">
        <f t="shared" si="1"/>
        <v>0</v>
      </c>
      <c r="W4" s="15">
        <f t="shared" si="1"/>
        <v>0</v>
      </c>
      <c r="X4" s="15">
        <f t="shared" si="1"/>
        <v>0</v>
      </c>
      <c r="Y4" s="15">
        <f t="shared" si="1"/>
        <v>0</v>
      </c>
      <c r="Z4" s="15">
        <f t="shared" si="1"/>
        <v>0</v>
      </c>
      <c r="AA4" s="15">
        <f t="shared" si="1"/>
        <v>0</v>
      </c>
      <c r="AB4" s="15">
        <f t="shared" si="1"/>
        <v>0</v>
      </c>
      <c r="AC4" s="30">
        <f>SUM(AC5:AC61)</f>
        <v>123</v>
      </c>
      <c r="AD4" s="16"/>
    </row>
    <row r="5" spans="1:30" ht="28.5" customHeight="1" thickBot="1">
      <c r="A5" s="2">
        <v>1</v>
      </c>
      <c r="B5" s="6" t="s">
        <v>1</v>
      </c>
      <c r="C5" s="106" t="s">
        <v>106</v>
      </c>
      <c r="D5" s="8">
        <v>8</v>
      </c>
      <c r="E5" s="8">
        <v>8</v>
      </c>
      <c r="F5" s="23"/>
      <c r="G5" s="106" t="s">
        <v>106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8"/>
      <c r="Z5" s="8"/>
      <c r="AA5" s="23"/>
      <c r="AB5" s="58"/>
      <c r="AC5" s="32">
        <f>COUNTIF(C5:AB5,"8")+COUNTIF(C5:AB5,"10")+COUNTIF(C5:AB5,"5")</f>
        <v>2</v>
      </c>
      <c r="AD5" s="12">
        <f aca="true" t="shared" si="2" ref="AD5:AD39">SUM(C5:AB5)</f>
        <v>16</v>
      </c>
    </row>
    <row r="6" spans="1:30" ht="28.5" customHeight="1" thickBot="1">
      <c r="A6" s="2">
        <v>2</v>
      </c>
      <c r="B6" s="6" t="s">
        <v>91</v>
      </c>
      <c r="C6" s="8">
        <v>8</v>
      </c>
      <c r="D6" s="8">
        <v>8</v>
      </c>
      <c r="E6" s="8">
        <v>8</v>
      </c>
      <c r="F6" s="23"/>
      <c r="G6" s="106" t="s">
        <v>106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58"/>
      <c r="AC6" s="32">
        <f aca="true" t="shared" si="3" ref="AC6:AC61">COUNTIF(C6:AB6,"8")+COUNTIF(C6:AB6,"10")+COUNTIF(C6:AB6,"5")</f>
        <v>3</v>
      </c>
      <c r="AD6" s="12">
        <f t="shared" si="2"/>
        <v>24</v>
      </c>
    </row>
    <row r="7" spans="1:30" ht="28.5" customHeight="1" thickBot="1">
      <c r="A7" s="2">
        <v>3</v>
      </c>
      <c r="B7" s="6" t="s">
        <v>66</v>
      </c>
      <c r="C7" s="106" t="s">
        <v>106</v>
      </c>
      <c r="D7" s="8">
        <v>8</v>
      </c>
      <c r="E7" s="106" t="s">
        <v>106</v>
      </c>
      <c r="F7" s="3"/>
      <c r="G7" s="8">
        <v>8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3"/>
      <c r="S7" s="23"/>
      <c r="T7" s="23"/>
      <c r="U7" s="23"/>
      <c r="V7" s="23"/>
      <c r="W7" s="23"/>
      <c r="X7" s="8"/>
      <c r="Y7" s="3"/>
      <c r="Z7" s="8"/>
      <c r="AA7" s="23"/>
      <c r="AB7" s="3"/>
      <c r="AC7" s="32">
        <f t="shared" si="3"/>
        <v>2</v>
      </c>
      <c r="AD7" s="12">
        <f t="shared" si="2"/>
        <v>16</v>
      </c>
    </row>
    <row r="8" spans="1:30" ht="28.5" customHeight="1" thickBot="1">
      <c r="A8" s="2">
        <v>4</v>
      </c>
      <c r="B8" s="6" t="s">
        <v>74</v>
      </c>
      <c r="C8" s="106" t="s">
        <v>106</v>
      </c>
      <c r="D8" s="8">
        <v>8</v>
      </c>
      <c r="E8" s="8">
        <v>8</v>
      </c>
      <c r="F8" s="3"/>
      <c r="G8" s="106" t="s">
        <v>106</v>
      </c>
      <c r="H8" s="23"/>
      <c r="I8" s="23"/>
      <c r="J8" s="23"/>
      <c r="K8" s="23"/>
      <c r="L8" s="108"/>
      <c r="M8" s="23"/>
      <c r="N8" s="23"/>
      <c r="O8" s="108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3"/>
      <c r="AC8" s="32">
        <f t="shared" si="3"/>
        <v>2</v>
      </c>
      <c r="AD8" s="12">
        <f t="shared" si="2"/>
        <v>16</v>
      </c>
    </row>
    <row r="9" spans="1:30" ht="28.5" customHeight="1" thickBot="1">
      <c r="A9" s="2">
        <v>5</v>
      </c>
      <c r="B9" s="6" t="s">
        <v>2</v>
      </c>
      <c r="C9" s="8">
        <v>8</v>
      </c>
      <c r="D9" s="8">
        <v>8</v>
      </c>
      <c r="E9" s="8">
        <v>8</v>
      </c>
      <c r="F9" s="23"/>
      <c r="G9" s="8">
        <v>8</v>
      </c>
      <c r="H9" s="23"/>
      <c r="I9" s="8"/>
      <c r="J9" s="23"/>
      <c r="K9" s="8"/>
      <c r="L9" s="8"/>
      <c r="M9" s="23"/>
      <c r="N9" s="8"/>
      <c r="O9" s="8"/>
      <c r="P9" s="23"/>
      <c r="Q9" s="23"/>
      <c r="R9" s="3"/>
      <c r="S9" s="8"/>
      <c r="T9" s="8"/>
      <c r="U9" s="8"/>
      <c r="V9" s="23"/>
      <c r="W9" s="8"/>
      <c r="X9" s="23"/>
      <c r="Y9" s="8"/>
      <c r="Z9" s="8"/>
      <c r="AA9" s="23"/>
      <c r="AB9" s="58"/>
      <c r="AC9" s="32">
        <f t="shared" si="3"/>
        <v>4</v>
      </c>
      <c r="AD9" s="12">
        <f t="shared" si="2"/>
        <v>32</v>
      </c>
    </row>
    <row r="10" spans="1:30" ht="28.5" customHeight="1" thickBot="1">
      <c r="A10" s="2">
        <v>6</v>
      </c>
      <c r="B10" s="6" t="s">
        <v>3</v>
      </c>
      <c r="C10" s="8">
        <v>8</v>
      </c>
      <c r="D10" s="8">
        <v>2</v>
      </c>
      <c r="E10" s="106" t="s">
        <v>106</v>
      </c>
      <c r="F10" s="23"/>
      <c r="G10" s="106" t="s">
        <v>106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58"/>
      <c r="AC10" s="32">
        <f>COUNTIF(C10:AB10,"8")+COUNTIF(C10:AB10,"10")+COUNTIF(C10:AB10,"5")+1</f>
        <v>2</v>
      </c>
      <c r="AD10" s="12">
        <f t="shared" si="2"/>
        <v>10</v>
      </c>
    </row>
    <row r="11" spans="1:30" ht="28.5" customHeight="1" thickBot="1">
      <c r="A11" s="2">
        <v>7</v>
      </c>
      <c r="B11" s="6" t="s">
        <v>93</v>
      </c>
      <c r="C11" s="106" t="s">
        <v>106</v>
      </c>
      <c r="D11" s="57">
        <v>8</v>
      </c>
      <c r="E11" s="106" t="s">
        <v>106</v>
      </c>
      <c r="F11" s="3"/>
      <c r="G11" s="106" t="s">
        <v>106</v>
      </c>
      <c r="H11" s="8"/>
      <c r="I11" s="23"/>
      <c r="J11" s="8"/>
      <c r="K11" s="8"/>
      <c r="L11" s="83"/>
      <c r="M11" s="8"/>
      <c r="N11" s="23"/>
      <c r="O11" s="8"/>
      <c r="P11" s="23"/>
      <c r="Q11" s="23"/>
      <c r="R11" s="57"/>
      <c r="S11" s="8"/>
      <c r="T11" s="57"/>
      <c r="U11" s="57"/>
      <c r="V11" s="57"/>
      <c r="W11" s="8"/>
      <c r="X11" s="57"/>
      <c r="Y11" s="3"/>
      <c r="Z11" s="3"/>
      <c r="AA11" s="3"/>
      <c r="AB11" s="3"/>
      <c r="AC11" s="32">
        <f t="shared" si="3"/>
        <v>1</v>
      </c>
      <c r="AD11" s="12">
        <f t="shared" si="2"/>
        <v>8</v>
      </c>
    </row>
    <row r="12" spans="1:30" ht="28.5" customHeight="1" thickBot="1">
      <c r="A12" s="2">
        <v>8</v>
      </c>
      <c r="B12" s="6" t="s">
        <v>4</v>
      </c>
      <c r="C12" s="106" t="s">
        <v>106</v>
      </c>
      <c r="D12" s="106" t="s">
        <v>106</v>
      </c>
      <c r="E12" s="106" t="s">
        <v>106</v>
      </c>
      <c r="F12" s="23"/>
      <c r="G12" s="8">
        <v>8</v>
      </c>
      <c r="H12" s="23"/>
      <c r="I12" s="23"/>
      <c r="J12" s="23"/>
      <c r="K12" s="23"/>
      <c r="L12" s="8"/>
      <c r="M12" s="23"/>
      <c r="N12" s="23"/>
      <c r="O12" s="23"/>
      <c r="P12" s="23"/>
      <c r="Q12" s="23"/>
      <c r="R12" s="3"/>
      <c r="S12" s="8"/>
      <c r="T12" s="57"/>
      <c r="U12" s="23"/>
      <c r="V12" s="57"/>
      <c r="W12" s="23"/>
      <c r="X12" s="8"/>
      <c r="Y12" s="23"/>
      <c r="Z12" s="23"/>
      <c r="AA12" s="8"/>
      <c r="AB12" s="58"/>
      <c r="AC12" s="32">
        <f t="shared" si="3"/>
        <v>1</v>
      </c>
      <c r="AD12" s="12">
        <f t="shared" si="2"/>
        <v>8</v>
      </c>
    </row>
    <row r="13" spans="1:30" ht="28.5" customHeight="1" thickBot="1">
      <c r="A13" s="2">
        <v>9</v>
      </c>
      <c r="B13" s="6" t="s">
        <v>5</v>
      </c>
      <c r="C13" s="106" t="s">
        <v>106</v>
      </c>
      <c r="D13" s="8">
        <v>2</v>
      </c>
      <c r="E13" s="106" t="s">
        <v>106</v>
      </c>
      <c r="F13" s="23"/>
      <c r="G13" s="106" t="s">
        <v>106</v>
      </c>
      <c r="H13" s="23"/>
      <c r="I13" s="23"/>
      <c r="J13" s="8"/>
      <c r="K13" s="23"/>
      <c r="L13" s="23"/>
      <c r="M13" s="23"/>
      <c r="N13" s="23"/>
      <c r="O13" s="23"/>
      <c r="P13" s="23"/>
      <c r="Q13" s="8"/>
      <c r="R13" s="112"/>
      <c r="S13" s="8"/>
      <c r="T13" s="23"/>
      <c r="U13" s="23"/>
      <c r="V13" s="23"/>
      <c r="W13" s="23"/>
      <c r="X13" s="23"/>
      <c r="Y13" s="23"/>
      <c r="Z13" s="8"/>
      <c r="AA13" s="8"/>
      <c r="AB13" s="58"/>
      <c r="AC13" s="32">
        <f>COUNTIF(C13:AB13,"8")+COUNTIF(C13:AB13,"10")+COUNTIF(C13:AB13,"5")+1</f>
        <v>1</v>
      </c>
      <c r="AD13" s="12">
        <f t="shared" si="2"/>
        <v>2</v>
      </c>
    </row>
    <row r="14" spans="1:30" ht="28.5" customHeight="1" thickBot="1">
      <c r="A14" s="2">
        <v>10</v>
      </c>
      <c r="B14" s="6" t="s">
        <v>71</v>
      </c>
      <c r="C14" s="8">
        <v>8</v>
      </c>
      <c r="D14" s="57">
        <v>2</v>
      </c>
      <c r="E14" s="57">
        <v>8</v>
      </c>
      <c r="F14" s="3"/>
      <c r="G14" s="106" t="s">
        <v>106</v>
      </c>
      <c r="H14" s="23"/>
      <c r="I14" s="23"/>
      <c r="J14" s="23"/>
      <c r="K14" s="8"/>
      <c r="L14" s="23"/>
      <c r="M14" s="23"/>
      <c r="N14" s="8"/>
      <c r="O14" s="23"/>
      <c r="P14" s="23"/>
      <c r="Q14" s="8"/>
      <c r="R14" s="8"/>
      <c r="S14" s="20"/>
      <c r="T14" s="8"/>
      <c r="U14" s="8"/>
      <c r="V14" s="23"/>
      <c r="W14" s="23"/>
      <c r="X14" s="8"/>
      <c r="Y14" s="23"/>
      <c r="Z14" s="8"/>
      <c r="AA14" s="23"/>
      <c r="AB14" s="58"/>
      <c r="AC14" s="32">
        <f>COUNTIF(C14:AB14,"8")+COUNTIF(C14:AB14,"10")+COUNTIF(C14:AB14,"5")+1</f>
        <v>3</v>
      </c>
      <c r="AD14" s="12">
        <f t="shared" si="2"/>
        <v>18</v>
      </c>
    </row>
    <row r="15" spans="1:30" ht="28.5" customHeight="1" thickBot="1">
      <c r="A15" s="2">
        <v>11</v>
      </c>
      <c r="B15" s="6" t="s">
        <v>64</v>
      </c>
      <c r="C15" s="8">
        <v>8</v>
      </c>
      <c r="D15" s="8">
        <v>8</v>
      </c>
      <c r="E15" s="8">
        <v>8</v>
      </c>
      <c r="F15" s="3"/>
      <c r="G15" s="106" t="s">
        <v>106</v>
      </c>
      <c r="H15" s="8"/>
      <c r="I15" s="23"/>
      <c r="J15" s="23"/>
      <c r="K15" s="23"/>
      <c r="L15" s="8"/>
      <c r="M15" s="3"/>
      <c r="N15" s="23"/>
      <c r="O15" s="23"/>
      <c r="P15" s="23"/>
      <c r="Q15" s="3"/>
      <c r="R15" s="3"/>
      <c r="S15" s="23"/>
      <c r="T15" s="23"/>
      <c r="U15" s="23"/>
      <c r="V15" s="57"/>
      <c r="W15" s="23"/>
      <c r="X15" s="8"/>
      <c r="Y15" s="3"/>
      <c r="Z15" s="3"/>
      <c r="AA15" s="23"/>
      <c r="AB15" s="3"/>
      <c r="AC15" s="32">
        <f t="shared" si="3"/>
        <v>3</v>
      </c>
      <c r="AD15" s="12">
        <f t="shared" si="2"/>
        <v>24</v>
      </c>
    </row>
    <row r="16" spans="1:30" ht="28.5" customHeight="1" thickBot="1">
      <c r="A16" s="2">
        <v>12</v>
      </c>
      <c r="B16" s="6" t="s">
        <v>92</v>
      </c>
      <c r="C16" s="8">
        <v>8</v>
      </c>
      <c r="D16" s="106" t="s">
        <v>106</v>
      </c>
      <c r="E16" s="3">
        <v>8</v>
      </c>
      <c r="F16" s="3"/>
      <c r="G16" s="106" t="s">
        <v>106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3"/>
      <c r="AC16" s="32">
        <f t="shared" si="3"/>
        <v>2</v>
      </c>
      <c r="AD16" s="12">
        <f t="shared" si="2"/>
        <v>16</v>
      </c>
    </row>
    <row r="17" spans="1:30" ht="28.5" customHeight="1" thickBot="1">
      <c r="A17" s="2">
        <v>13</v>
      </c>
      <c r="B17" s="6" t="s">
        <v>37</v>
      </c>
      <c r="C17" s="8">
        <v>8</v>
      </c>
      <c r="D17" s="8">
        <v>8</v>
      </c>
      <c r="E17" s="8">
        <v>8</v>
      </c>
      <c r="F17" s="23"/>
      <c r="G17" s="106" t="s">
        <v>106</v>
      </c>
      <c r="H17" s="23"/>
      <c r="I17" s="23"/>
      <c r="J17" s="23"/>
      <c r="K17" s="8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8"/>
      <c r="AA17" s="23"/>
      <c r="AB17" s="58"/>
      <c r="AC17" s="32">
        <f t="shared" si="3"/>
        <v>3</v>
      </c>
      <c r="AD17" s="12">
        <f t="shared" si="2"/>
        <v>24</v>
      </c>
    </row>
    <row r="18" spans="1:30" ht="28.5" customHeight="1" thickBot="1">
      <c r="A18" s="2">
        <v>14</v>
      </c>
      <c r="B18" s="6" t="s">
        <v>69</v>
      </c>
      <c r="C18" s="8">
        <v>8</v>
      </c>
      <c r="D18" s="106" t="s">
        <v>106</v>
      </c>
      <c r="E18" s="106" t="s">
        <v>106</v>
      </c>
      <c r="F18" s="23"/>
      <c r="G18" s="106" t="s">
        <v>106</v>
      </c>
      <c r="H18" s="23"/>
      <c r="I18" s="23"/>
      <c r="J18" s="23"/>
      <c r="K18" s="8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3"/>
      <c r="AC18" s="32">
        <f t="shared" si="3"/>
        <v>1</v>
      </c>
      <c r="AD18" s="12">
        <f t="shared" si="2"/>
        <v>8</v>
      </c>
    </row>
    <row r="19" spans="1:30" ht="28.5" customHeight="1" thickBot="1">
      <c r="A19" s="2">
        <v>15</v>
      </c>
      <c r="B19" s="6" t="s">
        <v>6</v>
      </c>
      <c r="C19" s="8">
        <v>8</v>
      </c>
      <c r="D19" s="106" t="s">
        <v>106</v>
      </c>
      <c r="E19" s="106" t="s">
        <v>106</v>
      </c>
      <c r="F19" s="24"/>
      <c r="G19" s="106" t="s">
        <v>106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3"/>
      <c r="S19" s="23"/>
      <c r="T19" s="23"/>
      <c r="U19" s="23"/>
      <c r="V19" s="23"/>
      <c r="W19" s="23"/>
      <c r="X19" s="23"/>
      <c r="Y19" s="23"/>
      <c r="Z19" s="23"/>
      <c r="AA19" s="23"/>
      <c r="AB19" s="3"/>
      <c r="AC19" s="32">
        <f t="shared" si="3"/>
        <v>1</v>
      </c>
      <c r="AD19" s="12">
        <f t="shared" si="2"/>
        <v>8</v>
      </c>
    </row>
    <row r="20" spans="1:30" ht="28.5" customHeight="1" thickBot="1">
      <c r="A20" s="2">
        <v>16</v>
      </c>
      <c r="B20" s="6" t="s">
        <v>75</v>
      </c>
      <c r="C20" s="106" t="s">
        <v>106</v>
      </c>
      <c r="D20" s="106" t="s">
        <v>106</v>
      </c>
      <c r="E20" s="106" t="s">
        <v>106</v>
      </c>
      <c r="F20" s="57"/>
      <c r="G20" s="106" t="s">
        <v>106</v>
      </c>
      <c r="H20" s="23"/>
      <c r="I20" s="23"/>
      <c r="J20" s="23"/>
      <c r="K20" s="23"/>
      <c r="L20" s="23"/>
      <c r="M20" s="23"/>
      <c r="N20" s="57"/>
      <c r="O20" s="8"/>
      <c r="P20" s="23"/>
      <c r="Q20" s="57"/>
      <c r="R20" s="3"/>
      <c r="S20" s="8"/>
      <c r="T20" s="57"/>
      <c r="U20" s="23"/>
      <c r="V20" s="8"/>
      <c r="W20" s="23"/>
      <c r="X20" s="8"/>
      <c r="Y20" s="3"/>
      <c r="Z20" s="3"/>
      <c r="AA20" s="3"/>
      <c r="AB20" s="3"/>
      <c r="AC20" s="32">
        <f t="shared" si="3"/>
        <v>0</v>
      </c>
      <c r="AD20" s="12">
        <f t="shared" si="2"/>
        <v>0</v>
      </c>
    </row>
    <row r="21" spans="1:30" ht="28.5" customHeight="1" thickBot="1">
      <c r="A21" s="2">
        <v>17</v>
      </c>
      <c r="B21" s="6" t="s">
        <v>7</v>
      </c>
      <c r="C21" s="8">
        <v>8</v>
      </c>
      <c r="D21" s="8">
        <v>8</v>
      </c>
      <c r="E21" s="8">
        <v>8</v>
      </c>
      <c r="F21" s="23"/>
      <c r="G21" s="106" t="s">
        <v>106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8"/>
      <c r="AB21" s="58"/>
      <c r="AC21" s="32">
        <f t="shared" si="3"/>
        <v>3</v>
      </c>
      <c r="AD21" s="12">
        <f t="shared" si="2"/>
        <v>24</v>
      </c>
    </row>
    <row r="22" spans="1:30" ht="28.5" customHeight="1" thickBot="1">
      <c r="A22" s="2">
        <v>18</v>
      </c>
      <c r="B22" s="6" t="s">
        <v>8</v>
      </c>
      <c r="C22" s="8">
        <v>8</v>
      </c>
      <c r="D22" s="57">
        <v>8</v>
      </c>
      <c r="E22" s="57">
        <v>8</v>
      </c>
      <c r="F22" s="57"/>
      <c r="G22" s="106" t="s">
        <v>106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57"/>
      <c r="S22" s="8"/>
      <c r="T22" s="8"/>
      <c r="U22" s="23"/>
      <c r="V22" s="57"/>
      <c r="W22" s="23"/>
      <c r="X22" s="23"/>
      <c r="Y22" s="23"/>
      <c r="Z22" s="23"/>
      <c r="AA22" s="23"/>
      <c r="AB22" s="58"/>
      <c r="AC22" s="32">
        <f t="shared" si="3"/>
        <v>3</v>
      </c>
      <c r="AD22" s="12">
        <f t="shared" si="2"/>
        <v>24</v>
      </c>
    </row>
    <row r="23" spans="1:30" ht="28.5" customHeight="1" thickBot="1">
      <c r="A23" s="2">
        <v>19</v>
      </c>
      <c r="B23" s="6" t="s">
        <v>9</v>
      </c>
      <c r="C23" s="8">
        <v>8</v>
      </c>
      <c r="D23" s="8">
        <v>8</v>
      </c>
      <c r="E23" s="106" t="s">
        <v>106</v>
      </c>
      <c r="F23" s="23"/>
      <c r="G23" s="106" t="s">
        <v>106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58"/>
      <c r="AC23" s="32">
        <f t="shared" si="3"/>
        <v>2</v>
      </c>
      <c r="AD23" s="12">
        <f t="shared" si="2"/>
        <v>16</v>
      </c>
    </row>
    <row r="24" spans="1:30" ht="28.5" customHeight="1" thickBot="1">
      <c r="A24" s="2">
        <v>20</v>
      </c>
      <c r="B24" s="6" t="s">
        <v>10</v>
      </c>
      <c r="C24" s="8">
        <v>8</v>
      </c>
      <c r="D24" s="8">
        <v>8</v>
      </c>
      <c r="E24" s="57">
        <v>8</v>
      </c>
      <c r="F24" s="3"/>
      <c r="G24" s="8">
        <v>8</v>
      </c>
      <c r="H24" s="23"/>
      <c r="I24" s="23"/>
      <c r="J24" s="8"/>
      <c r="K24" s="33"/>
      <c r="L24" s="23"/>
      <c r="M24" s="23"/>
      <c r="N24" s="23"/>
      <c r="O24" s="23"/>
      <c r="P24" s="23"/>
      <c r="Q24" s="23"/>
      <c r="R24" s="3"/>
      <c r="S24" s="8"/>
      <c r="T24" s="23"/>
      <c r="U24" s="23"/>
      <c r="V24" s="57"/>
      <c r="W24" s="23"/>
      <c r="X24" s="23"/>
      <c r="Y24" s="3"/>
      <c r="Z24" s="8"/>
      <c r="AA24" s="8"/>
      <c r="AB24" s="3"/>
      <c r="AC24" s="32">
        <f t="shared" si="3"/>
        <v>4</v>
      </c>
      <c r="AD24" s="12">
        <f t="shared" si="2"/>
        <v>32</v>
      </c>
    </row>
    <row r="25" spans="1:30" ht="28.5" customHeight="1" thickBot="1">
      <c r="A25" s="2">
        <v>22</v>
      </c>
      <c r="B25" s="6" t="s">
        <v>11</v>
      </c>
      <c r="C25" s="8">
        <v>8</v>
      </c>
      <c r="D25" s="57">
        <v>8</v>
      </c>
      <c r="E25" s="57">
        <v>8</v>
      </c>
      <c r="F25" s="57"/>
      <c r="G25" s="106" t="s">
        <v>106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8"/>
      <c r="S25" s="23"/>
      <c r="T25" s="23"/>
      <c r="U25" s="23"/>
      <c r="V25" s="8"/>
      <c r="W25" s="23"/>
      <c r="X25" s="8"/>
      <c r="Y25" s="8"/>
      <c r="Z25" s="112"/>
      <c r="AA25" s="3"/>
      <c r="AB25" s="58"/>
      <c r="AC25" s="32">
        <f t="shared" si="3"/>
        <v>3</v>
      </c>
      <c r="AD25" s="12">
        <f t="shared" si="2"/>
        <v>24</v>
      </c>
    </row>
    <row r="26" spans="1:30" ht="28.5" customHeight="1" thickBot="1">
      <c r="A26" s="2">
        <v>22</v>
      </c>
      <c r="B26" s="6" t="s">
        <v>12</v>
      </c>
      <c r="C26" s="106" t="s">
        <v>106</v>
      </c>
      <c r="D26" s="57">
        <v>8</v>
      </c>
      <c r="E26" s="8">
        <v>8</v>
      </c>
      <c r="F26" s="23"/>
      <c r="G26" s="8">
        <v>8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8"/>
      <c r="T26" s="3"/>
      <c r="U26" s="8"/>
      <c r="V26" s="3"/>
      <c r="W26" s="23"/>
      <c r="X26" s="8"/>
      <c r="Y26" s="8"/>
      <c r="Z26" s="3"/>
      <c r="AA26" s="8"/>
      <c r="AB26" s="58"/>
      <c r="AC26" s="32">
        <f t="shared" si="3"/>
        <v>3</v>
      </c>
      <c r="AD26" s="12">
        <f t="shared" si="2"/>
        <v>24</v>
      </c>
    </row>
    <row r="27" spans="1:30" ht="28.5" customHeight="1" thickBot="1">
      <c r="A27" s="2">
        <v>23</v>
      </c>
      <c r="B27" s="6" t="s">
        <v>13</v>
      </c>
      <c r="C27" s="8">
        <v>8</v>
      </c>
      <c r="D27" s="8">
        <v>8</v>
      </c>
      <c r="E27" s="57">
        <v>8</v>
      </c>
      <c r="F27" s="3"/>
      <c r="G27" s="106" t="s">
        <v>106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57"/>
      <c r="U27" s="23"/>
      <c r="V27" s="57"/>
      <c r="W27" s="23"/>
      <c r="X27" s="8"/>
      <c r="Y27" s="3"/>
      <c r="Z27" s="8"/>
      <c r="AA27" s="3"/>
      <c r="AB27" s="20"/>
      <c r="AC27" s="32">
        <f t="shared" si="3"/>
        <v>3</v>
      </c>
      <c r="AD27" s="12">
        <f t="shared" si="2"/>
        <v>24</v>
      </c>
    </row>
    <row r="28" spans="1:30" ht="28.5" customHeight="1" thickBot="1">
      <c r="A28" s="2">
        <v>24</v>
      </c>
      <c r="B28" s="6" t="s">
        <v>14</v>
      </c>
      <c r="C28" s="59">
        <v>8</v>
      </c>
      <c r="D28" s="8">
        <v>8</v>
      </c>
      <c r="E28" s="106" t="s">
        <v>106</v>
      </c>
      <c r="F28" s="23"/>
      <c r="G28" s="106" t="s">
        <v>106</v>
      </c>
      <c r="H28" s="8"/>
      <c r="I28" s="8"/>
      <c r="J28" s="8"/>
      <c r="K28" s="23"/>
      <c r="L28" s="8"/>
      <c r="M28" s="8"/>
      <c r="N28" s="8"/>
      <c r="O28" s="8"/>
      <c r="P28" s="8"/>
      <c r="Q28" s="8"/>
      <c r="R28" s="57"/>
      <c r="S28" s="8"/>
      <c r="T28" s="8"/>
      <c r="U28" s="8"/>
      <c r="V28" s="8"/>
      <c r="W28" s="8"/>
      <c r="X28" s="8"/>
      <c r="Y28" s="8"/>
      <c r="Z28" s="8"/>
      <c r="AA28" s="8"/>
      <c r="AB28" s="3"/>
      <c r="AC28" s="32">
        <f t="shared" si="3"/>
        <v>2</v>
      </c>
      <c r="AD28" s="12">
        <f t="shared" si="2"/>
        <v>16</v>
      </c>
    </row>
    <row r="29" spans="1:30" ht="28.5" customHeight="1" thickBot="1">
      <c r="A29" s="2">
        <v>25</v>
      </c>
      <c r="B29" s="6" t="s">
        <v>15</v>
      </c>
      <c r="C29" s="106" t="s">
        <v>106</v>
      </c>
      <c r="D29" s="106" t="s">
        <v>106</v>
      </c>
      <c r="E29" s="106" t="s">
        <v>106</v>
      </c>
      <c r="F29" s="23"/>
      <c r="G29" s="106" t="s">
        <v>106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3"/>
      <c r="AC29" s="32">
        <f t="shared" si="3"/>
        <v>0</v>
      </c>
      <c r="AD29" s="12">
        <f t="shared" si="2"/>
        <v>0</v>
      </c>
    </row>
    <row r="30" spans="1:30" ht="28.5" customHeight="1" thickBot="1">
      <c r="A30" s="2">
        <v>26</v>
      </c>
      <c r="B30" s="6" t="s">
        <v>16</v>
      </c>
      <c r="C30" s="8">
        <v>8</v>
      </c>
      <c r="D30" s="8">
        <v>8</v>
      </c>
      <c r="E30" s="8">
        <v>8</v>
      </c>
      <c r="F30" s="23"/>
      <c r="G30" s="106" t="s">
        <v>106</v>
      </c>
      <c r="H30" s="23"/>
      <c r="I30" s="23"/>
      <c r="J30" s="23"/>
      <c r="K30" s="23"/>
      <c r="L30" s="8"/>
      <c r="M30" s="8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8"/>
      <c r="Y30" s="23"/>
      <c r="Z30" s="23"/>
      <c r="AA30" s="23"/>
      <c r="AB30" s="58"/>
      <c r="AC30" s="32">
        <f t="shared" si="3"/>
        <v>3</v>
      </c>
      <c r="AD30" s="12">
        <f t="shared" si="2"/>
        <v>24</v>
      </c>
    </row>
    <row r="31" spans="1:30" ht="28.5" customHeight="1" thickBot="1">
      <c r="A31" s="2">
        <v>27</v>
      </c>
      <c r="B31" s="6" t="s">
        <v>17</v>
      </c>
      <c r="C31" s="8">
        <v>8</v>
      </c>
      <c r="D31" s="106" t="s">
        <v>106</v>
      </c>
      <c r="E31" s="57">
        <v>8</v>
      </c>
      <c r="F31" s="23"/>
      <c r="G31" s="106" t="s">
        <v>106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3"/>
      <c r="AC31" s="32">
        <f t="shared" si="3"/>
        <v>2</v>
      </c>
      <c r="AD31" s="12">
        <f t="shared" si="2"/>
        <v>16</v>
      </c>
    </row>
    <row r="32" spans="1:30" ht="28.5" customHeight="1" thickBot="1">
      <c r="A32" s="2">
        <v>28</v>
      </c>
      <c r="B32" s="6" t="s">
        <v>18</v>
      </c>
      <c r="C32" s="106" t="s">
        <v>106</v>
      </c>
      <c r="D32" s="8">
        <v>8</v>
      </c>
      <c r="E32" s="57">
        <v>8</v>
      </c>
      <c r="F32" s="23"/>
      <c r="G32" s="8">
        <v>8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57"/>
      <c r="AC32" s="32">
        <f t="shared" si="3"/>
        <v>3</v>
      </c>
      <c r="AD32" s="12">
        <f t="shared" si="2"/>
        <v>24</v>
      </c>
    </row>
    <row r="33" spans="1:30" ht="28.5" customHeight="1" thickBot="1">
      <c r="A33" s="2">
        <v>29</v>
      </c>
      <c r="B33" s="6" t="s">
        <v>19</v>
      </c>
      <c r="C33" s="8">
        <v>8</v>
      </c>
      <c r="D33" s="106" t="s">
        <v>106</v>
      </c>
      <c r="E33" s="106" t="s">
        <v>106</v>
      </c>
      <c r="F33" s="23"/>
      <c r="G33" s="106" t="s">
        <v>106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57"/>
      <c r="S33" s="23"/>
      <c r="T33" s="23"/>
      <c r="U33" s="23"/>
      <c r="V33" s="8"/>
      <c r="W33" s="23"/>
      <c r="X33" s="23"/>
      <c r="Y33" s="23"/>
      <c r="Z33" s="23"/>
      <c r="AA33" s="23"/>
      <c r="AB33" s="58"/>
      <c r="AC33" s="32">
        <f t="shared" si="3"/>
        <v>1</v>
      </c>
      <c r="AD33" s="12">
        <f t="shared" si="2"/>
        <v>8</v>
      </c>
    </row>
    <row r="34" spans="1:30" ht="28.5" customHeight="1" thickBot="1">
      <c r="A34" s="2">
        <v>30</v>
      </c>
      <c r="B34" s="6" t="s">
        <v>89</v>
      </c>
      <c r="C34" s="59">
        <v>8</v>
      </c>
      <c r="D34" s="106" t="s">
        <v>106</v>
      </c>
      <c r="E34" s="8">
        <v>8</v>
      </c>
      <c r="F34" s="3"/>
      <c r="G34" s="8">
        <v>8</v>
      </c>
      <c r="H34" s="23"/>
      <c r="I34" s="23"/>
      <c r="J34" s="8"/>
      <c r="K34" s="3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0"/>
      <c r="AC34" s="32">
        <f t="shared" si="3"/>
        <v>3</v>
      </c>
      <c r="AD34" s="12">
        <f t="shared" si="2"/>
        <v>24</v>
      </c>
    </row>
    <row r="35" spans="1:30" ht="28.5" customHeight="1" thickBot="1">
      <c r="A35" s="2">
        <v>31</v>
      </c>
      <c r="B35" s="6" t="s">
        <v>76</v>
      </c>
      <c r="C35" s="8">
        <v>8</v>
      </c>
      <c r="D35" s="8">
        <v>8</v>
      </c>
      <c r="E35" s="106" t="s">
        <v>106</v>
      </c>
      <c r="F35" s="3"/>
      <c r="G35" s="106" t="s">
        <v>106</v>
      </c>
      <c r="H35" s="23"/>
      <c r="I35" s="23"/>
      <c r="J35" s="8"/>
      <c r="K35" s="33"/>
      <c r="L35" s="8"/>
      <c r="M35" s="8"/>
      <c r="N35" s="8"/>
      <c r="O35" s="23"/>
      <c r="P35" s="23"/>
      <c r="Q35" s="23"/>
      <c r="R35" s="3"/>
      <c r="S35" s="23"/>
      <c r="T35" s="8"/>
      <c r="U35" s="23"/>
      <c r="V35" s="3"/>
      <c r="W35" s="23"/>
      <c r="X35" s="23"/>
      <c r="Y35" s="23"/>
      <c r="Z35" s="8"/>
      <c r="AA35" s="23"/>
      <c r="AB35" s="20"/>
      <c r="AC35" s="32">
        <f t="shared" si="3"/>
        <v>2</v>
      </c>
      <c r="AD35" s="12">
        <f t="shared" si="2"/>
        <v>16</v>
      </c>
    </row>
    <row r="36" spans="1:30" ht="28.5" customHeight="1" thickBot="1">
      <c r="A36" s="2">
        <v>32</v>
      </c>
      <c r="B36" s="6" t="s">
        <v>77</v>
      </c>
      <c r="C36" s="8">
        <v>8</v>
      </c>
      <c r="D36" s="3">
        <v>8</v>
      </c>
      <c r="E36" s="106" t="s">
        <v>106</v>
      </c>
      <c r="F36" s="3"/>
      <c r="G36" s="106" t="s">
        <v>106</v>
      </c>
      <c r="H36" s="23"/>
      <c r="I36" s="23"/>
      <c r="J36" s="8"/>
      <c r="K36" s="33"/>
      <c r="L36" s="8"/>
      <c r="M36" s="23"/>
      <c r="N36" s="8"/>
      <c r="O36" s="23"/>
      <c r="P36" s="23"/>
      <c r="Q36" s="23"/>
      <c r="R36" s="3"/>
      <c r="S36" s="3"/>
      <c r="T36" s="8"/>
      <c r="U36" s="23"/>
      <c r="V36" s="23"/>
      <c r="W36" s="23"/>
      <c r="X36" s="8"/>
      <c r="Y36" s="8"/>
      <c r="Z36" s="8"/>
      <c r="AA36" s="8"/>
      <c r="AB36" s="20"/>
      <c r="AC36" s="32">
        <f t="shared" si="3"/>
        <v>2</v>
      </c>
      <c r="AD36" s="12">
        <f t="shared" si="2"/>
        <v>16</v>
      </c>
    </row>
    <row r="37" spans="1:30" ht="28.5" customHeight="1" thickBot="1">
      <c r="A37" s="2">
        <v>33</v>
      </c>
      <c r="B37" s="6" t="s">
        <v>86</v>
      </c>
      <c r="C37" s="106" t="s">
        <v>106</v>
      </c>
      <c r="D37" s="106" t="s">
        <v>106</v>
      </c>
      <c r="E37" s="106" t="s">
        <v>106</v>
      </c>
      <c r="F37" s="23"/>
      <c r="G37" s="106" t="s">
        <v>106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57"/>
      <c r="W37" s="23"/>
      <c r="X37" s="23"/>
      <c r="Y37" s="23"/>
      <c r="Z37" s="8"/>
      <c r="AA37" s="23"/>
      <c r="AB37" s="20"/>
      <c r="AC37" s="32">
        <f t="shared" si="3"/>
        <v>0</v>
      </c>
      <c r="AD37" s="12">
        <f t="shared" si="2"/>
        <v>0</v>
      </c>
    </row>
    <row r="38" spans="1:30" ht="28.5" customHeight="1" thickBot="1">
      <c r="A38" s="2">
        <v>34</v>
      </c>
      <c r="B38" s="6" t="s">
        <v>20</v>
      </c>
      <c r="C38" s="106" t="s">
        <v>106</v>
      </c>
      <c r="D38" s="8">
        <v>8</v>
      </c>
      <c r="E38" s="8">
        <v>8</v>
      </c>
      <c r="F38" s="23"/>
      <c r="G38" s="8">
        <v>8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58"/>
      <c r="AC38" s="32">
        <f t="shared" si="3"/>
        <v>3</v>
      </c>
      <c r="AD38" s="12">
        <f t="shared" si="2"/>
        <v>24</v>
      </c>
    </row>
    <row r="39" spans="1:30" ht="28.5" customHeight="1" thickBot="1">
      <c r="A39" s="2">
        <v>35</v>
      </c>
      <c r="B39" s="6" t="s">
        <v>21</v>
      </c>
      <c r="C39" s="8">
        <v>8</v>
      </c>
      <c r="D39" s="57">
        <v>8</v>
      </c>
      <c r="E39" s="57">
        <v>8</v>
      </c>
      <c r="F39" s="57"/>
      <c r="G39" s="106" t="s">
        <v>106</v>
      </c>
      <c r="H39" s="3"/>
      <c r="I39" s="23"/>
      <c r="J39" s="33"/>
      <c r="K39" s="33"/>
      <c r="L39" s="3"/>
      <c r="M39" s="3"/>
      <c r="N39" s="3"/>
      <c r="O39" s="3"/>
      <c r="P39" s="3"/>
      <c r="Q39" s="57"/>
      <c r="R39" s="3"/>
      <c r="S39" s="8"/>
      <c r="T39" s="3"/>
      <c r="U39" s="8"/>
      <c r="V39" s="3"/>
      <c r="W39" s="8"/>
      <c r="X39" s="8"/>
      <c r="Y39" s="3"/>
      <c r="Z39" s="3"/>
      <c r="AA39" s="3"/>
      <c r="AB39" s="58"/>
      <c r="AC39" s="32">
        <f t="shared" si="3"/>
        <v>3</v>
      </c>
      <c r="AD39" s="12">
        <f t="shared" si="2"/>
        <v>24</v>
      </c>
    </row>
    <row r="40" spans="1:30" ht="28.5" customHeight="1" thickBot="1">
      <c r="A40" s="2">
        <v>36</v>
      </c>
      <c r="B40" s="6" t="s">
        <v>90</v>
      </c>
      <c r="C40" s="106" t="s">
        <v>106</v>
      </c>
      <c r="D40" s="8">
        <v>8</v>
      </c>
      <c r="E40" s="106" t="s">
        <v>106</v>
      </c>
      <c r="F40" s="57"/>
      <c r="G40" s="106" t="s">
        <v>106</v>
      </c>
      <c r="H40" s="23"/>
      <c r="I40" s="23"/>
      <c r="J40" s="8"/>
      <c r="K40" s="8"/>
      <c r="L40" s="23"/>
      <c r="M40" s="23"/>
      <c r="N40" s="23"/>
      <c r="O40" s="23"/>
      <c r="P40" s="23"/>
      <c r="Q40" s="23"/>
      <c r="R40" s="23"/>
      <c r="S40" s="8"/>
      <c r="T40" s="23"/>
      <c r="U40" s="23"/>
      <c r="V40" s="57"/>
      <c r="W40" s="23"/>
      <c r="X40" s="23"/>
      <c r="Y40" s="57"/>
      <c r="Z40" s="57"/>
      <c r="AA40" s="23"/>
      <c r="AB40" s="3"/>
      <c r="AC40" s="32">
        <f t="shared" si="3"/>
        <v>1</v>
      </c>
      <c r="AD40" s="12">
        <f aca="true" t="shared" si="4" ref="AD40:AD61">SUM(C40:AB40)</f>
        <v>8</v>
      </c>
    </row>
    <row r="41" spans="1:30" ht="28.5" customHeight="1" thickBot="1">
      <c r="A41" s="2">
        <v>37</v>
      </c>
      <c r="B41" s="6" t="s">
        <v>88</v>
      </c>
      <c r="C41" s="8">
        <v>8</v>
      </c>
      <c r="D41" s="8">
        <v>8</v>
      </c>
      <c r="E41" s="106" t="s">
        <v>106</v>
      </c>
      <c r="F41" s="23"/>
      <c r="G41" s="106" t="s">
        <v>106</v>
      </c>
      <c r="H41" s="23"/>
      <c r="I41" s="23"/>
      <c r="J41" s="23"/>
      <c r="K41" s="108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58"/>
      <c r="AC41" s="32">
        <f t="shared" si="3"/>
        <v>2</v>
      </c>
      <c r="AD41" s="12">
        <f t="shared" si="4"/>
        <v>16</v>
      </c>
    </row>
    <row r="42" spans="1:30" ht="28.5" customHeight="1" thickBot="1">
      <c r="A42" s="2">
        <v>38</v>
      </c>
      <c r="B42" s="6" t="s">
        <v>22</v>
      </c>
      <c r="C42" s="8">
        <v>8</v>
      </c>
      <c r="D42" s="57">
        <v>8</v>
      </c>
      <c r="E42" s="57">
        <v>8</v>
      </c>
      <c r="F42" s="3"/>
      <c r="G42" s="8">
        <v>8</v>
      </c>
      <c r="H42" s="8"/>
      <c r="I42" s="23"/>
      <c r="J42" s="23"/>
      <c r="K42" s="8"/>
      <c r="L42" s="3"/>
      <c r="M42" s="3"/>
      <c r="N42" s="3"/>
      <c r="O42" s="23"/>
      <c r="P42" s="3"/>
      <c r="Q42" s="8"/>
      <c r="R42" s="3"/>
      <c r="S42" s="8"/>
      <c r="T42" s="3"/>
      <c r="U42" s="23"/>
      <c r="V42" s="8"/>
      <c r="W42" s="8"/>
      <c r="X42" s="8"/>
      <c r="Y42" s="3"/>
      <c r="Z42" s="3"/>
      <c r="AA42" s="23"/>
      <c r="AB42" s="57"/>
      <c r="AC42" s="32">
        <f t="shared" si="3"/>
        <v>4</v>
      </c>
      <c r="AD42" s="12">
        <f t="shared" si="4"/>
        <v>32</v>
      </c>
    </row>
    <row r="43" spans="1:30" ht="28.5" customHeight="1" thickBot="1">
      <c r="A43" s="2">
        <v>39</v>
      </c>
      <c r="B43" s="6" t="s">
        <v>23</v>
      </c>
      <c r="C43" s="106" t="s">
        <v>106</v>
      </c>
      <c r="D43" s="57">
        <v>8</v>
      </c>
      <c r="E43" s="106" t="s">
        <v>106</v>
      </c>
      <c r="F43" s="3"/>
      <c r="G43" s="106" t="s">
        <v>106</v>
      </c>
      <c r="H43" s="23"/>
      <c r="I43" s="23"/>
      <c r="J43" s="23"/>
      <c r="K43" s="8"/>
      <c r="L43" s="3"/>
      <c r="M43" s="3"/>
      <c r="N43" s="3"/>
      <c r="O43" s="3"/>
      <c r="P43" s="23"/>
      <c r="Q43" s="23"/>
      <c r="R43" s="3"/>
      <c r="S43" s="23"/>
      <c r="T43" s="3"/>
      <c r="U43" s="23"/>
      <c r="V43" s="8"/>
      <c r="W43" s="23"/>
      <c r="X43" s="23"/>
      <c r="Y43" s="23"/>
      <c r="Z43" s="23"/>
      <c r="AA43" s="3"/>
      <c r="AB43" s="3"/>
      <c r="AC43" s="32">
        <f t="shared" si="3"/>
        <v>1</v>
      </c>
      <c r="AD43" s="12">
        <f t="shared" si="4"/>
        <v>8</v>
      </c>
    </row>
    <row r="44" spans="1:30" ht="28.5" customHeight="1" thickBot="1">
      <c r="A44" s="2">
        <v>40</v>
      </c>
      <c r="B44" s="6" t="s">
        <v>24</v>
      </c>
      <c r="C44" s="8">
        <v>8</v>
      </c>
      <c r="D44" s="57">
        <v>8</v>
      </c>
      <c r="E44" s="106" t="s">
        <v>106</v>
      </c>
      <c r="F44" s="3"/>
      <c r="G44" s="106" t="s">
        <v>106</v>
      </c>
      <c r="H44" s="8"/>
      <c r="I44" s="23"/>
      <c r="J44" s="33"/>
      <c r="K44" s="8"/>
      <c r="L44" s="3"/>
      <c r="M44" s="23"/>
      <c r="N44" s="23"/>
      <c r="O44" s="23"/>
      <c r="P44" s="23"/>
      <c r="Q44" s="23"/>
      <c r="R44" s="3"/>
      <c r="S44" s="8"/>
      <c r="T44" s="3"/>
      <c r="U44" s="8"/>
      <c r="V44" s="8"/>
      <c r="W44" s="8"/>
      <c r="X44" s="8"/>
      <c r="Y44" s="3"/>
      <c r="Z44" s="3"/>
      <c r="AA44" s="3"/>
      <c r="AB44" s="3"/>
      <c r="AC44" s="32">
        <f t="shared" si="3"/>
        <v>2</v>
      </c>
      <c r="AD44" s="12">
        <f t="shared" si="4"/>
        <v>16</v>
      </c>
    </row>
    <row r="45" spans="1:30" ht="28.5" customHeight="1" thickBot="1">
      <c r="A45" s="2">
        <v>41</v>
      </c>
      <c r="B45" s="6" t="s">
        <v>78</v>
      </c>
      <c r="C45" s="8">
        <v>8</v>
      </c>
      <c r="D45" s="57">
        <v>8</v>
      </c>
      <c r="E45" s="106" t="s">
        <v>106</v>
      </c>
      <c r="F45" s="57"/>
      <c r="G45" s="106" t="s">
        <v>106</v>
      </c>
      <c r="H45" s="23"/>
      <c r="I45" s="23"/>
      <c r="J45" s="23"/>
      <c r="K45" s="23"/>
      <c r="L45" s="8"/>
      <c r="M45" s="8"/>
      <c r="N45" s="23"/>
      <c r="O45" s="23"/>
      <c r="P45" s="23"/>
      <c r="Q45" s="23"/>
      <c r="R45" s="8"/>
      <c r="S45" s="23"/>
      <c r="T45" s="23"/>
      <c r="U45" s="23"/>
      <c r="V45" s="23"/>
      <c r="W45" s="23"/>
      <c r="X45" s="23"/>
      <c r="Y45" s="23"/>
      <c r="Z45" s="23"/>
      <c r="AA45" s="3"/>
      <c r="AB45" s="3"/>
      <c r="AC45" s="32">
        <f t="shared" si="3"/>
        <v>2</v>
      </c>
      <c r="AD45" s="12">
        <f t="shared" si="4"/>
        <v>16</v>
      </c>
    </row>
    <row r="46" spans="1:30" ht="28.5" customHeight="1" thickBot="1">
      <c r="A46" s="2">
        <v>42</v>
      </c>
      <c r="B46" s="6" t="s">
        <v>79</v>
      </c>
      <c r="C46" s="8">
        <v>8</v>
      </c>
      <c r="D46" s="8">
        <v>8</v>
      </c>
      <c r="E46" s="8">
        <v>8</v>
      </c>
      <c r="F46" s="23"/>
      <c r="G46" s="106" t="s">
        <v>106</v>
      </c>
      <c r="H46" s="8"/>
      <c r="I46" s="23"/>
      <c r="J46" s="23"/>
      <c r="K46" s="23"/>
      <c r="L46" s="23"/>
      <c r="M46" s="23"/>
      <c r="N46" s="23"/>
      <c r="O46" s="23"/>
      <c r="P46" s="23"/>
      <c r="Q46" s="23"/>
      <c r="R46" s="3"/>
      <c r="S46" s="8"/>
      <c r="T46" s="8"/>
      <c r="U46" s="8"/>
      <c r="V46" s="8"/>
      <c r="W46" s="23"/>
      <c r="X46" s="8"/>
      <c r="Y46" s="23"/>
      <c r="Z46" s="23"/>
      <c r="AA46" s="23"/>
      <c r="AB46" s="58"/>
      <c r="AC46" s="32">
        <f t="shared" si="3"/>
        <v>3</v>
      </c>
      <c r="AD46" s="12">
        <f t="shared" si="4"/>
        <v>24</v>
      </c>
    </row>
    <row r="47" spans="1:30" ht="28.5" customHeight="1" thickBot="1">
      <c r="A47" s="2">
        <v>43</v>
      </c>
      <c r="B47" s="6" t="s">
        <v>65</v>
      </c>
      <c r="C47" s="8">
        <v>8</v>
      </c>
      <c r="D47" s="106" t="s">
        <v>106</v>
      </c>
      <c r="E47" s="106" t="s">
        <v>106</v>
      </c>
      <c r="F47" s="3"/>
      <c r="G47" s="106" t="s">
        <v>106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57"/>
      <c r="U47" s="23"/>
      <c r="V47" s="57"/>
      <c r="W47" s="23"/>
      <c r="X47" s="23"/>
      <c r="Y47" s="112"/>
      <c r="Z47" s="23"/>
      <c r="AA47" s="8"/>
      <c r="AB47" s="3"/>
      <c r="AC47" s="32">
        <f t="shared" si="3"/>
        <v>1</v>
      </c>
      <c r="AD47" s="12">
        <f t="shared" si="4"/>
        <v>8</v>
      </c>
    </row>
    <row r="48" spans="1:30" ht="28.5" customHeight="1" thickBot="1">
      <c r="A48" s="2">
        <v>44</v>
      </c>
      <c r="B48" s="6" t="s">
        <v>26</v>
      </c>
      <c r="C48" s="8">
        <v>8</v>
      </c>
      <c r="D48" s="8">
        <v>8</v>
      </c>
      <c r="E48" s="106" t="s">
        <v>106</v>
      </c>
      <c r="F48" s="23"/>
      <c r="G48" s="8">
        <v>8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8"/>
      <c r="W48" s="23"/>
      <c r="X48" s="23"/>
      <c r="Y48" s="8"/>
      <c r="Z48" s="23"/>
      <c r="AA48" s="3"/>
      <c r="AB48" s="3"/>
      <c r="AC48" s="32">
        <f t="shared" si="3"/>
        <v>3</v>
      </c>
      <c r="AD48" s="12">
        <f t="shared" si="4"/>
        <v>24</v>
      </c>
    </row>
    <row r="49" spans="1:30" ht="28.5" customHeight="1" thickBot="1">
      <c r="A49" s="2">
        <v>45</v>
      </c>
      <c r="B49" s="6" t="s">
        <v>27</v>
      </c>
      <c r="C49" s="106" t="s">
        <v>106</v>
      </c>
      <c r="D49" s="57">
        <v>8</v>
      </c>
      <c r="E49" s="57">
        <v>8</v>
      </c>
      <c r="F49" s="3"/>
      <c r="G49" s="106" t="s">
        <v>106</v>
      </c>
      <c r="H49" s="23"/>
      <c r="I49" s="23"/>
      <c r="J49" s="23"/>
      <c r="K49" s="23"/>
      <c r="L49" s="83"/>
      <c r="M49" s="8"/>
      <c r="N49" s="3"/>
      <c r="O49" s="8"/>
      <c r="P49" s="23"/>
      <c r="Q49" s="23"/>
      <c r="R49" s="3"/>
      <c r="S49" s="8"/>
      <c r="T49" s="3"/>
      <c r="U49" s="23"/>
      <c r="V49" s="3"/>
      <c r="W49" s="23"/>
      <c r="X49" s="23"/>
      <c r="Y49" s="23"/>
      <c r="Z49" s="8"/>
      <c r="AA49" s="8"/>
      <c r="AB49" s="57"/>
      <c r="AC49" s="32">
        <f t="shared" si="3"/>
        <v>2</v>
      </c>
      <c r="AD49" s="12">
        <f t="shared" si="4"/>
        <v>16</v>
      </c>
    </row>
    <row r="50" spans="1:30" ht="28.5" customHeight="1" thickBot="1">
      <c r="A50" s="2">
        <v>46</v>
      </c>
      <c r="B50" s="6" t="s">
        <v>28</v>
      </c>
      <c r="C50" s="8">
        <v>8</v>
      </c>
      <c r="D50" s="8">
        <v>8</v>
      </c>
      <c r="E50" s="106" t="s">
        <v>106</v>
      </c>
      <c r="F50" s="23"/>
      <c r="G50" s="106" t="s">
        <v>106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58"/>
      <c r="AC50" s="32">
        <f t="shared" si="3"/>
        <v>2</v>
      </c>
      <c r="AD50" s="12">
        <f t="shared" si="4"/>
        <v>16</v>
      </c>
    </row>
    <row r="51" spans="1:30" ht="28.5" customHeight="1" thickBot="1">
      <c r="A51" s="2">
        <v>47</v>
      </c>
      <c r="B51" s="6" t="s">
        <v>29</v>
      </c>
      <c r="C51" s="8">
        <v>8</v>
      </c>
      <c r="D51" s="8">
        <v>8</v>
      </c>
      <c r="E51" s="3">
        <v>8</v>
      </c>
      <c r="F51" s="23"/>
      <c r="G51" s="8">
        <v>8</v>
      </c>
      <c r="H51" s="23"/>
      <c r="I51" s="23"/>
      <c r="J51" s="23"/>
      <c r="K51" s="23"/>
      <c r="L51" s="108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4"/>
      <c r="AC51" s="32">
        <f t="shared" si="3"/>
        <v>4</v>
      </c>
      <c r="AD51" s="12">
        <f t="shared" si="4"/>
        <v>32</v>
      </c>
    </row>
    <row r="52" spans="1:30" ht="28.5" customHeight="1" thickBot="1">
      <c r="A52" s="2">
        <v>48</v>
      </c>
      <c r="B52" s="6" t="s">
        <v>87</v>
      </c>
      <c r="C52" s="106" t="s">
        <v>106</v>
      </c>
      <c r="D52" s="57">
        <v>8</v>
      </c>
      <c r="E52" s="106" t="s">
        <v>106</v>
      </c>
      <c r="F52" s="23"/>
      <c r="G52" s="106" t="s">
        <v>106</v>
      </c>
      <c r="H52" s="3"/>
      <c r="I52" s="23"/>
      <c r="J52" s="33"/>
      <c r="K52" s="8"/>
      <c r="L52" s="3"/>
      <c r="M52" s="8"/>
      <c r="N52" s="57"/>
      <c r="O52" s="3"/>
      <c r="P52" s="3"/>
      <c r="Q52" s="3"/>
      <c r="R52" s="57"/>
      <c r="S52" s="23"/>
      <c r="T52" s="57"/>
      <c r="U52" s="23"/>
      <c r="V52" s="8"/>
      <c r="W52" s="8"/>
      <c r="X52" s="108"/>
      <c r="Y52" s="3"/>
      <c r="Z52" s="3"/>
      <c r="AA52" s="3"/>
      <c r="AB52" s="3"/>
      <c r="AC52" s="32">
        <f t="shared" si="3"/>
        <v>1</v>
      </c>
      <c r="AD52" s="12">
        <f t="shared" si="4"/>
        <v>8</v>
      </c>
    </row>
    <row r="53" spans="1:30" ht="30" customHeight="1" thickBot="1">
      <c r="A53" s="2">
        <v>49</v>
      </c>
      <c r="B53" s="6" t="s">
        <v>80</v>
      </c>
      <c r="C53" s="8">
        <v>8</v>
      </c>
      <c r="D53" s="8">
        <v>8</v>
      </c>
      <c r="E53" s="8">
        <v>8</v>
      </c>
      <c r="F53" s="23"/>
      <c r="G53" s="106" t="s">
        <v>106</v>
      </c>
      <c r="H53" s="8"/>
      <c r="I53" s="23"/>
      <c r="J53" s="23"/>
      <c r="K53" s="23"/>
      <c r="L53" s="23"/>
      <c r="M53" s="23"/>
      <c r="N53" s="23"/>
      <c r="O53" s="23"/>
      <c r="P53" s="23"/>
      <c r="Q53" s="23"/>
      <c r="R53" s="8"/>
      <c r="S53" s="23"/>
      <c r="T53" s="8"/>
      <c r="U53" s="23"/>
      <c r="V53" s="23"/>
      <c r="W53" s="23"/>
      <c r="X53" s="23"/>
      <c r="Y53" s="23"/>
      <c r="Z53" s="8"/>
      <c r="AA53" s="23"/>
      <c r="AB53" s="58"/>
      <c r="AC53" s="32">
        <f t="shared" si="3"/>
        <v>3</v>
      </c>
      <c r="AD53" s="12">
        <f t="shared" si="4"/>
        <v>24</v>
      </c>
    </row>
    <row r="54" spans="1:30" ht="30" customHeight="1" thickBot="1">
      <c r="A54" s="2">
        <v>50</v>
      </c>
      <c r="B54" s="6" t="s">
        <v>30</v>
      </c>
      <c r="C54" s="8">
        <v>8</v>
      </c>
      <c r="D54" s="8">
        <v>8</v>
      </c>
      <c r="E54" s="8">
        <v>8</v>
      </c>
      <c r="F54" s="3"/>
      <c r="G54" s="8">
        <v>8</v>
      </c>
      <c r="H54" s="23"/>
      <c r="I54" s="23"/>
      <c r="J54" s="23"/>
      <c r="K54" s="23"/>
      <c r="L54" s="8"/>
      <c r="M54" s="8"/>
      <c r="N54" s="8"/>
      <c r="O54" s="23"/>
      <c r="P54" s="23"/>
      <c r="Q54" s="23"/>
      <c r="R54" s="3"/>
      <c r="S54" s="23"/>
      <c r="T54" s="8"/>
      <c r="U54" s="8"/>
      <c r="V54" s="57"/>
      <c r="W54" s="23"/>
      <c r="X54" s="23"/>
      <c r="Y54" s="23"/>
      <c r="Z54" s="23"/>
      <c r="AA54" s="23"/>
      <c r="AB54" s="58"/>
      <c r="AC54" s="32">
        <f t="shared" si="3"/>
        <v>4</v>
      </c>
      <c r="AD54" s="12">
        <f t="shared" si="4"/>
        <v>32</v>
      </c>
    </row>
    <row r="55" spans="1:30" ht="30" customHeight="1" thickBot="1">
      <c r="A55" s="2">
        <v>51</v>
      </c>
      <c r="B55" s="6" t="s">
        <v>31</v>
      </c>
      <c r="C55" s="106" t="s">
        <v>106</v>
      </c>
      <c r="D55" s="106" t="s">
        <v>106</v>
      </c>
      <c r="E55" s="106" t="s">
        <v>106</v>
      </c>
      <c r="F55" s="3"/>
      <c r="G55" s="106" t="s">
        <v>106</v>
      </c>
      <c r="H55" s="8"/>
      <c r="I55" s="23"/>
      <c r="J55" s="23"/>
      <c r="K55" s="23"/>
      <c r="L55" s="8"/>
      <c r="M55" s="3"/>
      <c r="N55" s="23"/>
      <c r="O55" s="23"/>
      <c r="P55" s="23"/>
      <c r="Q55" s="23"/>
      <c r="R55" s="3"/>
      <c r="S55" s="23"/>
      <c r="T55" s="23"/>
      <c r="U55" s="23"/>
      <c r="V55" s="23"/>
      <c r="W55" s="23"/>
      <c r="X55" s="23"/>
      <c r="Y55" s="23"/>
      <c r="Z55" s="23"/>
      <c r="AA55" s="3"/>
      <c r="AB55" s="24"/>
      <c r="AC55" s="32">
        <f t="shared" si="3"/>
        <v>0</v>
      </c>
      <c r="AD55" s="12">
        <f t="shared" si="4"/>
        <v>0</v>
      </c>
    </row>
    <row r="56" spans="1:30" ht="30" customHeight="1" thickBot="1">
      <c r="A56" s="2">
        <v>52</v>
      </c>
      <c r="B56" s="6" t="s">
        <v>32</v>
      </c>
      <c r="C56" s="8">
        <v>8</v>
      </c>
      <c r="D56" s="106" t="s">
        <v>106</v>
      </c>
      <c r="E56" s="106" t="s">
        <v>106</v>
      </c>
      <c r="F56" s="3"/>
      <c r="G56" s="8">
        <v>8</v>
      </c>
      <c r="H56" s="23"/>
      <c r="I56" s="23"/>
      <c r="J56" s="8"/>
      <c r="K56" s="8"/>
      <c r="L56" s="23"/>
      <c r="M56" s="23"/>
      <c r="N56" s="23"/>
      <c r="O56" s="23"/>
      <c r="P56" s="23"/>
      <c r="Q56" s="3"/>
      <c r="R56" s="3"/>
      <c r="S56" s="8"/>
      <c r="T56" s="23"/>
      <c r="U56" s="23"/>
      <c r="V56" s="23"/>
      <c r="W56" s="23"/>
      <c r="X56" s="8"/>
      <c r="Y56" s="57"/>
      <c r="Z56" s="23"/>
      <c r="AA56" s="8"/>
      <c r="AB56" s="3"/>
      <c r="AC56" s="32">
        <f t="shared" si="3"/>
        <v>2</v>
      </c>
      <c r="AD56" s="12">
        <f t="shared" si="4"/>
        <v>16</v>
      </c>
    </row>
    <row r="57" spans="1:30" ht="30" customHeight="1" thickBot="1">
      <c r="A57" s="2">
        <v>53</v>
      </c>
      <c r="B57" s="6" t="s">
        <v>81</v>
      </c>
      <c r="C57" s="106" t="s">
        <v>106</v>
      </c>
      <c r="D57" s="8">
        <v>8</v>
      </c>
      <c r="E57" s="106" t="s">
        <v>106</v>
      </c>
      <c r="F57" s="23"/>
      <c r="G57" s="106" t="s">
        <v>106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58"/>
      <c r="AC57" s="32">
        <f t="shared" si="3"/>
        <v>1</v>
      </c>
      <c r="AD57" s="12">
        <f t="shared" si="4"/>
        <v>8</v>
      </c>
    </row>
    <row r="58" spans="1:30" ht="30" customHeight="1" thickBot="1">
      <c r="A58" s="2">
        <v>54</v>
      </c>
      <c r="B58" s="6" t="s">
        <v>33</v>
      </c>
      <c r="C58" s="8">
        <v>8</v>
      </c>
      <c r="D58" s="57">
        <v>8</v>
      </c>
      <c r="E58" s="57">
        <v>8</v>
      </c>
      <c r="F58" s="57"/>
      <c r="G58" s="8">
        <v>8</v>
      </c>
      <c r="H58" s="23"/>
      <c r="I58" s="23"/>
      <c r="J58" s="8"/>
      <c r="K58" s="8"/>
      <c r="L58" s="23"/>
      <c r="M58" s="23"/>
      <c r="N58" s="23"/>
      <c r="O58" s="23"/>
      <c r="P58" s="23"/>
      <c r="Q58" s="23"/>
      <c r="R58" s="3"/>
      <c r="S58" s="20"/>
      <c r="T58" s="57"/>
      <c r="U58" s="23"/>
      <c r="V58" s="57"/>
      <c r="W58" s="23"/>
      <c r="X58" s="8"/>
      <c r="Y58" s="23"/>
      <c r="Z58" s="3"/>
      <c r="AA58" s="8"/>
      <c r="AB58" s="3"/>
      <c r="AC58" s="32">
        <f t="shared" si="3"/>
        <v>4</v>
      </c>
      <c r="AD58" s="12">
        <f t="shared" si="4"/>
        <v>32</v>
      </c>
    </row>
    <row r="59" spans="1:30" ht="30" customHeight="1" thickBot="1">
      <c r="A59" s="2">
        <v>55</v>
      </c>
      <c r="B59" s="6" t="s">
        <v>34</v>
      </c>
      <c r="C59" s="8">
        <v>8</v>
      </c>
      <c r="D59" s="8">
        <v>8</v>
      </c>
      <c r="E59" s="106" t="s">
        <v>106</v>
      </c>
      <c r="F59" s="3"/>
      <c r="G59" s="106" t="s">
        <v>106</v>
      </c>
      <c r="H59" s="8"/>
      <c r="I59" s="23"/>
      <c r="J59" s="8"/>
      <c r="K59" s="33"/>
      <c r="L59" s="8"/>
      <c r="M59" s="23"/>
      <c r="N59" s="23"/>
      <c r="O59" s="23"/>
      <c r="P59" s="23"/>
      <c r="Q59" s="23"/>
      <c r="R59" s="3"/>
      <c r="S59" s="23"/>
      <c r="T59" s="8"/>
      <c r="U59" s="23"/>
      <c r="V59" s="57"/>
      <c r="W59" s="23"/>
      <c r="X59" s="8"/>
      <c r="Y59" s="23"/>
      <c r="Z59" s="3"/>
      <c r="AA59" s="23"/>
      <c r="AB59" s="3"/>
      <c r="AC59" s="32">
        <f t="shared" si="3"/>
        <v>2</v>
      </c>
      <c r="AD59" s="12">
        <f t="shared" si="4"/>
        <v>16</v>
      </c>
    </row>
    <row r="60" spans="1:30" ht="30" customHeight="1" thickBot="1">
      <c r="A60" s="2">
        <v>56</v>
      </c>
      <c r="B60" s="6" t="s">
        <v>35</v>
      </c>
      <c r="C60" s="8">
        <v>8</v>
      </c>
      <c r="D60" s="8">
        <v>8</v>
      </c>
      <c r="E60" s="8">
        <v>8</v>
      </c>
      <c r="F60" s="23"/>
      <c r="G60" s="106" t="s">
        <v>106</v>
      </c>
      <c r="H60" s="23"/>
      <c r="I60" s="23"/>
      <c r="J60" s="8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114"/>
      <c r="V60" s="23"/>
      <c r="W60" s="23"/>
      <c r="X60" s="23"/>
      <c r="Y60" s="23"/>
      <c r="Z60" s="23"/>
      <c r="AA60" s="23"/>
      <c r="AB60" s="58"/>
      <c r="AC60" s="32">
        <f t="shared" si="3"/>
        <v>3</v>
      </c>
      <c r="AD60" s="12">
        <f t="shared" si="4"/>
        <v>24</v>
      </c>
    </row>
    <row r="61" spans="1:30" ht="30" customHeight="1" thickBot="1">
      <c r="A61" s="2">
        <v>57</v>
      </c>
      <c r="B61" s="78" t="s">
        <v>36</v>
      </c>
      <c r="C61" s="107" t="s">
        <v>106</v>
      </c>
      <c r="D61" s="111" t="s">
        <v>106</v>
      </c>
      <c r="E61" s="107" t="s">
        <v>106</v>
      </c>
      <c r="F61" s="62"/>
      <c r="G61" s="107" t="s">
        <v>106</v>
      </c>
      <c r="H61" s="85"/>
      <c r="I61" s="81"/>
      <c r="J61" s="85"/>
      <c r="K61" s="78"/>
      <c r="L61" s="81"/>
      <c r="M61" s="85"/>
      <c r="N61" s="81"/>
      <c r="O61" s="81"/>
      <c r="P61" s="85"/>
      <c r="Q61" s="81"/>
      <c r="R61" s="87"/>
      <c r="S61" s="81"/>
      <c r="T61" s="61"/>
      <c r="U61" s="115"/>
      <c r="V61" s="81"/>
      <c r="W61" s="85"/>
      <c r="X61" s="81"/>
      <c r="Y61" s="62"/>
      <c r="Z61" s="87"/>
      <c r="AA61" s="81"/>
      <c r="AB61" s="95"/>
      <c r="AC61" s="32">
        <f t="shared" si="3"/>
        <v>0</v>
      </c>
      <c r="AD61" s="12">
        <f t="shared" si="4"/>
        <v>0</v>
      </c>
    </row>
    <row r="62" ht="30" customHeight="1" thickBot="1"/>
    <row r="63" spans="3:29" ht="30" customHeight="1" thickBot="1">
      <c r="C63" s="121" t="s">
        <v>46</v>
      </c>
      <c r="D63" s="122"/>
      <c r="E63" s="122"/>
      <c r="F63" s="122"/>
      <c r="G63" s="123"/>
      <c r="H63" s="121" t="s">
        <v>45</v>
      </c>
      <c r="I63" s="122"/>
      <c r="J63" s="122"/>
      <c r="K63" s="122"/>
      <c r="L63" s="122"/>
      <c r="M63" s="124"/>
      <c r="N63" s="121" t="s">
        <v>48</v>
      </c>
      <c r="O63" s="122"/>
      <c r="P63" s="122"/>
      <c r="Q63" s="124"/>
      <c r="AB63" s="68"/>
      <c r="AC63" s="68"/>
    </row>
    <row r="64" spans="3:29" ht="30" customHeight="1" thickBot="1">
      <c r="C64" s="125" t="s">
        <v>58</v>
      </c>
      <c r="D64" s="126"/>
      <c r="E64" s="126"/>
      <c r="F64" s="127"/>
      <c r="G64" s="72">
        <v>10</v>
      </c>
      <c r="H64" s="99"/>
      <c r="I64" s="46" t="s">
        <v>61</v>
      </c>
      <c r="J64" s="35"/>
      <c r="K64" s="102"/>
      <c r="L64" s="102"/>
      <c r="Q64" s="88"/>
      <c r="T64" s="113"/>
      <c r="AB64" s="68"/>
      <c r="AC64" s="68"/>
    </row>
    <row r="65" spans="3:29" ht="30" customHeight="1" thickBot="1">
      <c r="C65" s="125" t="s">
        <v>59</v>
      </c>
      <c r="D65" s="126"/>
      <c r="E65" s="126"/>
      <c r="F65" s="127"/>
      <c r="G65" s="72">
        <v>10</v>
      </c>
      <c r="H65" s="100"/>
      <c r="I65" s="73" t="s">
        <v>61</v>
      </c>
      <c r="J65" s="35"/>
      <c r="Q65" s="88"/>
      <c r="T65" s="113"/>
      <c r="AB65" s="68"/>
      <c r="AC65" s="68"/>
    </row>
    <row r="66" spans="3:29" ht="30" customHeight="1" thickBot="1">
      <c r="C66" s="125" t="s">
        <v>96</v>
      </c>
      <c r="D66" s="126"/>
      <c r="E66" s="126"/>
      <c r="F66" s="127"/>
      <c r="G66" s="72">
        <v>8</v>
      </c>
      <c r="H66" s="100"/>
      <c r="I66" s="73" t="s">
        <v>61</v>
      </c>
      <c r="J66" s="35"/>
      <c r="Q66" s="88"/>
      <c r="T66" s="113"/>
      <c r="AB66" s="68"/>
      <c r="AC66" s="68"/>
    </row>
    <row r="67" spans="3:29" ht="30" customHeight="1" thickBot="1">
      <c r="C67" s="125" t="s">
        <v>84</v>
      </c>
      <c r="D67" s="126"/>
      <c r="E67" s="126"/>
      <c r="F67" s="127"/>
      <c r="G67" s="70">
        <v>5</v>
      </c>
      <c r="H67" s="101"/>
      <c r="I67" s="46" t="s">
        <v>70</v>
      </c>
      <c r="J67" s="35"/>
      <c r="Q67" s="88"/>
      <c r="T67" s="113"/>
      <c r="AB67" s="68"/>
      <c r="AC67" s="68"/>
    </row>
    <row r="68" spans="3:17" ht="30" customHeight="1" thickBot="1">
      <c r="C68" s="125" t="s">
        <v>83</v>
      </c>
      <c r="D68" s="126"/>
      <c r="E68" s="126"/>
      <c r="F68" s="127"/>
      <c r="G68" s="70">
        <v>4</v>
      </c>
      <c r="H68" s="101"/>
      <c r="I68" s="73" t="s">
        <v>70</v>
      </c>
      <c r="J68" s="90"/>
      <c r="K68" s="90"/>
      <c r="L68" s="90"/>
      <c r="M68" s="90"/>
      <c r="N68" s="90"/>
      <c r="O68" s="90"/>
      <c r="P68" s="90"/>
      <c r="Q68" s="90"/>
    </row>
    <row r="69" spans="3:9" ht="30" customHeight="1" thickBot="1">
      <c r="C69" s="125" t="s">
        <v>60</v>
      </c>
      <c r="D69" s="126"/>
      <c r="E69" s="126"/>
      <c r="F69" s="127"/>
      <c r="G69" s="70">
        <v>2</v>
      </c>
      <c r="H69" s="101"/>
      <c r="I69" s="46" t="s">
        <v>70</v>
      </c>
    </row>
    <row r="70" spans="3:9" ht="30" customHeight="1" thickBot="1">
      <c r="C70" s="125" t="s">
        <v>63</v>
      </c>
      <c r="D70" s="126"/>
      <c r="E70" s="126"/>
      <c r="F70" s="127"/>
      <c r="G70" s="70">
        <v>2</v>
      </c>
      <c r="H70" s="99"/>
      <c r="I70" s="46" t="s">
        <v>70</v>
      </c>
    </row>
    <row r="71" spans="3:9" ht="30" customHeight="1" thickBot="1">
      <c r="C71" s="125" t="s">
        <v>97</v>
      </c>
      <c r="D71" s="126"/>
      <c r="E71" s="126"/>
      <c r="F71" s="127"/>
      <c r="G71" s="70">
        <v>2</v>
      </c>
      <c r="H71" s="99"/>
      <c r="I71" s="46" t="s">
        <v>70</v>
      </c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</sheetData>
  <sheetProtection/>
  <autoFilter ref="AD1:AD197"/>
  <mergeCells count="19">
    <mergeCell ref="C71:F71"/>
    <mergeCell ref="N63:Q63"/>
    <mergeCell ref="A1:B1"/>
    <mergeCell ref="C2:F2"/>
    <mergeCell ref="G2:K2"/>
    <mergeCell ref="L2:Q2"/>
    <mergeCell ref="N1:AD1"/>
    <mergeCell ref="C1:M1"/>
    <mergeCell ref="R2:AB2"/>
    <mergeCell ref="AD2:AD3"/>
    <mergeCell ref="C63:G63"/>
    <mergeCell ref="H63:M63"/>
    <mergeCell ref="C69:F69"/>
    <mergeCell ref="C70:F70"/>
    <mergeCell ref="C66:F66"/>
    <mergeCell ref="C68:F68"/>
    <mergeCell ref="C64:F64"/>
    <mergeCell ref="C65:F65"/>
    <mergeCell ref="C67:F67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4" width="4.7109375" style="0" customWidth="1"/>
    <col min="5" max="5" width="4.7109375" style="90" customWidth="1"/>
    <col min="6" max="6" width="4.7109375" style="0" customWidth="1"/>
    <col min="7" max="8" width="4.7109375" style="90" customWidth="1"/>
    <col min="9" max="9" width="4.7109375" style="89" customWidth="1"/>
    <col min="10" max="26" width="4.7109375" style="90" customWidth="1"/>
    <col min="27" max="27" width="4.7109375" style="89" customWidth="1"/>
    <col min="28" max="29" width="4.7109375" style="0" customWidth="1"/>
  </cols>
  <sheetData>
    <row r="1" spans="1:29" s="1" customFormat="1" ht="54.75" customHeight="1" thickBot="1">
      <c r="A1" s="150" t="s">
        <v>39</v>
      </c>
      <c r="B1" s="151"/>
      <c r="C1" s="157" t="s">
        <v>108</v>
      </c>
      <c r="D1" s="158"/>
      <c r="E1" s="158"/>
      <c r="F1" s="158"/>
      <c r="G1" s="158"/>
      <c r="H1" s="158"/>
      <c r="I1" s="158"/>
      <c r="J1" s="158"/>
      <c r="K1" s="147" t="s">
        <v>123</v>
      </c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9"/>
    </row>
    <row r="2" spans="1:29" s="1" customFormat="1" ht="21" thickBot="1">
      <c r="A2" s="2"/>
      <c r="B2" s="5" t="s">
        <v>40</v>
      </c>
      <c r="C2" s="130" t="s">
        <v>82</v>
      </c>
      <c r="D2" s="152"/>
      <c r="E2" s="153" t="s">
        <v>57</v>
      </c>
      <c r="F2" s="154"/>
      <c r="G2" s="155"/>
      <c r="H2" s="135" t="s">
        <v>42</v>
      </c>
      <c r="I2" s="136"/>
      <c r="J2" s="156"/>
      <c r="K2" s="159" t="s">
        <v>43</v>
      </c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60"/>
      <c r="AB2" s="29"/>
      <c r="AC2" s="145" t="s">
        <v>51</v>
      </c>
    </row>
    <row r="3" spans="1:29" s="1" customFormat="1" ht="150" customHeight="1" thickBot="1">
      <c r="A3" s="2"/>
      <c r="B3" s="5" t="s">
        <v>41</v>
      </c>
      <c r="C3" s="18"/>
      <c r="D3" s="18"/>
      <c r="E3" s="11"/>
      <c r="F3" s="11"/>
      <c r="G3" s="11"/>
      <c r="H3" s="10"/>
      <c r="I3" s="10"/>
      <c r="J3" s="10"/>
      <c r="K3" s="25" t="s">
        <v>105</v>
      </c>
      <c r="L3" s="9" t="s">
        <v>116</v>
      </c>
      <c r="M3" s="9" t="s">
        <v>115</v>
      </c>
      <c r="N3" s="9" t="s">
        <v>117</v>
      </c>
      <c r="O3" s="9" t="s">
        <v>118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31" t="s">
        <v>44</v>
      </c>
      <c r="AC3" s="146"/>
    </row>
    <row r="4" spans="1:29" s="1" customFormat="1" ht="27.75" customHeight="1" thickBot="1">
      <c r="A4" s="2" t="s">
        <v>38</v>
      </c>
      <c r="B4" s="4" t="s">
        <v>0</v>
      </c>
      <c r="C4" s="17">
        <f>COUNTIF(C5:C61,"2")</f>
        <v>0</v>
      </c>
      <c r="D4" s="63">
        <f>COUNTIF(D5:D61,"2")</f>
        <v>0</v>
      </c>
      <c r="E4" s="13">
        <f>COUNTIF(E5:E61,"2")</f>
        <v>0</v>
      </c>
      <c r="F4" s="13">
        <f>COUNTIF(F5:F61,"2")</f>
        <v>0</v>
      </c>
      <c r="G4" s="13">
        <f>COUNTIF(G5:G61,"2")</f>
        <v>0</v>
      </c>
      <c r="H4" s="14">
        <f>COUNTIF(H5:H62,"10")</f>
        <v>0</v>
      </c>
      <c r="I4" s="14">
        <f>COUNTIF(I5:I62,"8")</f>
        <v>0</v>
      </c>
      <c r="J4" s="92">
        <f aca="true" t="shared" si="0" ref="J4:P4">COUNTIF(J5:J61,"2")</f>
        <v>0</v>
      </c>
      <c r="K4" s="15">
        <f t="shared" si="0"/>
        <v>10</v>
      </c>
      <c r="L4" s="15">
        <f t="shared" si="0"/>
        <v>9</v>
      </c>
      <c r="M4" s="15">
        <f t="shared" si="0"/>
        <v>21</v>
      </c>
      <c r="N4" s="15">
        <f t="shared" si="0"/>
        <v>1</v>
      </c>
      <c r="O4" s="15">
        <f t="shared" si="0"/>
        <v>0</v>
      </c>
      <c r="P4" s="15">
        <f t="shared" si="0"/>
        <v>0</v>
      </c>
      <c r="Q4" s="15">
        <f aca="true" t="shared" si="1" ref="Q4:AA4">COUNTIF(Q5:Q62,"5")</f>
        <v>0</v>
      </c>
      <c r="R4" s="15">
        <f t="shared" si="1"/>
        <v>0</v>
      </c>
      <c r="S4" s="15">
        <f t="shared" si="1"/>
        <v>0</v>
      </c>
      <c r="T4" s="15">
        <f t="shared" si="1"/>
        <v>0</v>
      </c>
      <c r="U4" s="15">
        <f>COUNTIF(U5:U62,"2")</f>
        <v>0</v>
      </c>
      <c r="V4" s="15">
        <f>COUNTIF(V5:V62,"2")</f>
        <v>0</v>
      </c>
      <c r="W4" s="15">
        <f>COUNTIF(W5:W62,"2")</f>
        <v>0</v>
      </c>
      <c r="X4" s="15">
        <f>COUNTIF(X5:X62,"2")</f>
        <v>0</v>
      </c>
      <c r="Y4" s="15">
        <f>COUNTIF(Y5:Y62,"2")</f>
        <v>0</v>
      </c>
      <c r="Z4" s="15">
        <f t="shared" si="1"/>
        <v>0</v>
      </c>
      <c r="AA4" s="15">
        <f t="shared" si="1"/>
        <v>0</v>
      </c>
      <c r="AB4" s="30">
        <f>SUM(AB5:AB61)</f>
        <v>41</v>
      </c>
      <c r="AC4" s="16"/>
    </row>
    <row r="5" spans="1:29" ht="28.5" customHeight="1" thickBot="1">
      <c r="A5" s="2">
        <v>1</v>
      </c>
      <c r="B5" s="6" t="s">
        <v>1</v>
      </c>
      <c r="C5" s="60"/>
      <c r="D5" s="66"/>
      <c r="E5" s="59"/>
      <c r="F5" s="60"/>
      <c r="G5" s="59"/>
      <c r="H5" s="23"/>
      <c r="I5" s="23"/>
      <c r="J5" s="23"/>
      <c r="K5" s="106" t="s">
        <v>106</v>
      </c>
      <c r="L5" s="106" t="s">
        <v>106</v>
      </c>
      <c r="M5" s="106" t="s">
        <v>106</v>
      </c>
      <c r="N5" s="8"/>
      <c r="O5" s="3"/>
      <c r="P5" s="8"/>
      <c r="Q5" s="8"/>
      <c r="R5" s="23"/>
      <c r="S5" s="23"/>
      <c r="T5" s="23"/>
      <c r="U5" s="8"/>
      <c r="V5" s="8"/>
      <c r="W5" s="8"/>
      <c r="X5" s="8"/>
      <c r="Y5" s="8"/>
      <c r="Z5" s="23"/>
      <c r="AA5" s="60"/>
      <c r="AB5" s="32">
        <f aca="true" t="shared" si="2" ref="AB5:AB36">COUNTIF(C5:AA5,"2")</f>
        <v>0</v>
      </c>
      <c r="AC5" s="12">
        <f aca="true" t="shared" si="3" ref="AC5:AC39">SUM(C5:AA5)</f>
        <v>0</v>
      </c>
    </row>
    <row r="6" spans="1:29" ht="28.5" customHeight="1" thickBot="1">
      <c r="A6" s="2">
        <v>2</v>
      </c>
      <c r="B6" s="6" t="s">
        <v>91</v>
      </c>
      <c r="C6" s="60"/>
      <c r="D6" s="66"/>
      <c r="E6" s="59"/>
      <c r="F6" s="60"/>
      <c r="G6" s="59"/>
      <c r="H6" s="23"/>
      <c r="I6" s="23"/>
      <c r="J6" s="23"/>
      <c r="K6" s="106" t="s">
        <v>106</v>
      </c>
      <c r="L6" s="106" t="s">
        <v>106</v>
      </c>
      <c r="M6" s="106" t="s">
        <v>106</v>
      </c>
      <c r="N6" s="8"/>
      <c r="O6" s="8"/>
      <c r="P6" s="8"/>
      <c r="Q6" s="8"/>
      <c r="R6" s="23"/>
      <c r="S6" s="23"/>
      <c r="T6" s="23"/>
      <c r="U6" s="8"/>
      <c r="V6" s="8"/>
      <c r="W6" s="8"/>
      <c r="X6" s="8"/>
      <c r="Y6" s="8"/>
      <c r="Z6" s="23"/>
      <c r="AA6" s="60"/>
      <c r="AB6" s="32">
        <f t="shared" si="2"/>
        <v>0</v>
      </c>
      <c r="AC6" s="12">
        <f t="shared" si="3"/>
        <v>0</v>
      </c>
    </row>
    <row r="7" spans="1:29" ht="28.5" customHeight="1" thickBot="1">
      <c r="A7" s="2">
        <v>3</v>
      </c>
      <c r="B7" s="6" t="s">
        <v>66</v>
      </c>
      <c r="C7" s="59"/>
      <c r="D7" s="67"/>
      <c r="E7" s="59"/>
      <c r="F7" s="23"/>
      <c r="G7" s="8"/>
      <c r="H7" s="23"/>
      <c r="I7" s="23"/>
      <c r="J7" s="23"/>
      <c r="K7" s="8">
        <v>2</v>
      </c>
      <c r="L7" s="8">
        <v>2</v>
      </c>
      <c r="M7" s="57">
        <v>2</v>
      </c>
      <c r="N7" s="8"/>
      <c r="O7" s="3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32">
        <f t="shared" si="2"/>
        <v>3</v>
      </c>
      <c r="AC7" s="12">
        <f t="shared" si="3"/>
        <v>6</v>
      </c>
    </row>
    <row r="8" spans="1:29" ht="28.5" customHeight="1" thickBot="1">
      <c r="A8" s="2">
        <v>4</v>
      </c>
      <c r="B8" s="6" t="s">
        <v>74</v>
      </c>
      <c r="C8" s="59"/>
      <c r="D8" s="67"/>
      <c r="E8" s="59"/>
      <c r="F8" s="23"/>
      <c r="G8" s="8"/>
      <c r="H8" s="23"/>
      <c r="I8" s="23"/>
      <c r="J8" s="23"/>
      <c r="K8" s="106" t="s">
        <v>106</v>
      </c>
      <c r="L8" s="106" t="s">
        <v>106</v>
      </c>
      <c r="M8" s="57">
        <v>2</v>
      </c>
      <c r="N8" s="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67"/>
      <c r="AB8" s="32">
        <f t="shared" si="2"/>
        <v>1</v>
      </c>
      <c r="AC8" s="12">
        <f t="shared" si="3"/>
        <v>2</v>
      </c>
    </row>
    <row r="9" spans="1:29" ht="28.5" customHeight="1" thickBot="1">
      <c r="A9" s="2">
        <v>5</v>
      </c>
      <c r="B9" s="6" t="s">
        <v>2</v>
      </c>
      <c r="C9" s="59"/>
      <c r="D9" s="67"/>
      <c r="E9" s="59"/>
      <c r="F9" s="60"/>
      <c r="G9" s="59"/>
      <c r="H9" s="23"/>
      <c r="I9" s="23"/>
      <c r="J9" s="23"/>
      <c r="K9" s="8">
        <v>2</v>
      </c>
      <c r="L9" s="8">
        <v>2</v>
      </c>
      <c r="M9" s="106" t="s">
        <v>106</v>
      </c>
      <c r="N9" s="8"/>
      <c r="O9" s="3"/>
      <c r="P9" s="8"/>
      <c r="Q9" s="8"/>
      <c r="R9" s="23"/>
      <c r="S9" s="23"/>
      <c r="T9" s="23"/>
      <c r="U9" s="8"/>
      <c r="V9" s="8"/>
      <c r="W9" s="8"/>
      <c r="X9" s="8"/>
      <c r="Y9" s="8"/>
      <c r="Z9" s="23"/>
      <c r="AA9" s="60"/>
      <c r="AB9" s="32">
        <f t="shared" si="2"/>
        <v>2</v>
      </c>
      <c r="AC9" s="12">
        <f t="shared" si="3"/>
        <v>4</v>
      </c>
    </row>
    <row r="10" spans="1:29" ht="28.5" customHeight="1" thickBot="1">
      <c r="A10" s="2">
        <v>6</v>
      </c>
      <c r="B10" s="6" t="s">
        <v>3</v>
      </c>
      <c r="C10" s="60"/>
      <c r="D10" s="66"/>
      <c r="E10" s="59"/>
      <c r="F10" s="60"/>
      <c r="G10" s="59"/>
      <c r="H10" s="23"/>
      <c r="I10" s="23"/>
      <c r="J10" s="23"/>
      <c r="K10" s="106" t="s">
        <v>106</v>
      </c>
      <c r="L10" s="106" t="s">
        <v>106</v>
      </c>
      <c r="M10" s="59">
        <v>2</v>
      </c>
      <c r="N10" s="8"/>
      <c r="O10" s="8"/>
      <c r="P10" s="8"/>
      <c r="Q10" s="8"/>
      <c r="R10" s="23"/>
      <c r="S10" s="23"/>
      <c r="T10" s="23"/>
      <c r="U10" s="8"/>
      <c r="V10" s="8"/>
      <c r="W10" s="8"/>
      <c r="X10" s="8"/>
      <c r="Y10" s="8"/>
      <c r="Z10" s="23"/>
      <c r="AA10" s="60"/>
      <c r="AB10" s="32">
        <f t="shared" si="2"/>
        <v>1</v>
      </c>
      <c r="AC10" s="12">
        <f t="shared" si="3"/>
        <v>2</v>
      </c>
    </row>
    <row r="11" spans="1:29" ht="28.5" customHeight="1" thickBot="1">
      <c r="A11" s="4">
        <v>7</v>
      </c>
      <c r="B11" s="6" t="s">
        <v>93</v>
      </c>
      <c r="C11" s="59"/>
      <c r="D11" s="67"/>
      <c r="E11" s="59"/>
      <c r="F11" s="60"/>
      <c r="G11" s="59"/>
      <c r="H11" s="23"/>
      <c r="I11" s="23"/>
      <c r="J11" s="23"/>
      <c r="K11" s="106" t="s">
        <v>106</v>
      </c>
      <c r="L11" s="106" t="s">
        <v>106</v>
      </c>
      <c r="M11" s="106" t="s">
        <v>106</v>
      </c>
      <c r="N11" s="67"/>
      <c r="O11" s="67"/>
      <c r="P11" s="8"/>
      <c r="Q11" s="8"/>
      <c r="R11" s="23"/>
      <c r="S11" s="23"/>
      <c r="T11" s="23"/>
      <c r="U11" s="8"/>
      <c r="V11" s="8"/>
      <c r="W11" s="8"/>
      <c r="X11" s="8"/>
      <c r="Y11" s="8"/>
      <c r="Z11" s="23"/>
      <c r="AA11" s="60"/>
      <c r="AB11" s="32">
        <f t="shared" si="2"/>
        <v>0</v>
      </c>
      <c r="AC11" s="12">
        <f t="shared" si="3"/>
        <v>0</v>
      </c>
    </row>
    <row r="12" spans="1:29" ht="28.5" customHeight="1" thickBot="1">
      <c r="A12" s="4">
        <v>8</v>
      </c>
      <c r="B12" s="6" t="s">
        <v>4</v>
      </c>
      <c r="C12" s="66"/>
      <c r="D12" s="66"/>
      <c r="E12" s="59"/>
      <c r="F12" s="60"/>
      <c r="G12" s="59"/>
      <c r="H12" s="23"/>
      <c r="I12" s="23"/>
      <c r="J12" s="23"/>
      <c r="K12" s="8">
        <v>2</v>
      </c>
      <c r="L12" s="3">
        <v>2</v>
      </c>
      <c r="M12" s="106" t="s">
        <v>106</v>
      </c>
      <c r="N12" s="8">
        <v>2</v>
      </c>
      <c r="O12" s="8"/>
      <c r="P12" s="8"/>
      <c r="Q12" s="8"/>
      <c r="R12" s="23"/>
      <c r="S12" s="23"/>
      <c r="T12" s="23"/>
      <c r="U12" s="8"/>
      <c r="V12" s="8"/>
      <c r="W12" s="8"/>
      <c r="X12" s="8"/>
      <c r="Y12" s="8"/>
      <c r="Z12" s="23"/>
      <c r="AA12" s="60"/>
      <c r="AB12" s="32">
        <f t="shared" si="2"/>
        <v>3</v>
      </c>
      <c r="AC12" s="12">
        <f t="shared" si="3"/>
        <v>6</v>
      </c>
    </row>
    <row r="13" spans="1:29" ht="28.5" customHeight="1" thickBot="1">
      <c r="A13" s="2">
        <v>9</v>
      </c>
      <c r="B13" s="57" t="s">
        <v>5</v>
      </c>
      <c r="C13" s="96"/>
      <c r="D13" s="105"/>
      <c r="E13" s="59"/>
      <c r="F13" s="60"/>
      <c r="G13" s="59"/>
      <c r="H13" s="23"/>
      <c r="I13" s="23"/>
      <c r="J13" s="23"/>
      <c r="K13" s="106" t="s">
        <v>106</v>
      </c>
      <c r="L13" s="106" t="s">
        <v>106</v>
      </c>
      <c r="M13" s="106" t="s">
        <v>106</v>
      </c>
      <c r="N13" s="8"/>
      <c r="O13" s="67"/>
      <c r="P13" s="8"/>
      <c r="Q13" s="8"/>
      <c r="R13" s="23"/>
      <c r="S13" s="23"/>
      <c r="T13" s="23"/>
      <c r="U13" s="8"/>
      <c r="V13" s="8"/>
      <c r="W13" s="8"/>
      <c r="X13" s="8"/>
      <c r="Y13" s="8"/>
      <c r="Z13" s="23"/>
      <c r="AA13" s="60"/>
      <c r="AB13" s="32">
        <f t="shared" si="2"/>
        <v>0</v>
      </c>
      <c r="AC13" s="12">
        <f t="shared" si="3"/>
        <v>0</v>
      </c>
    </row>
    <row r="14" spans="1:29" ht="28.5" customHeight="1" thickBot="1">
      <c r="A14" s="2">
        <v>10</v>
      </c>
      <c r="B14" s="57" t="s">
        <v>71</v>
      </c>
      <c r="C14" s="60"/>
      <c r="D14" s="66"/>
      <c r="E14" s="59"/>
      <c r="F14" s="60"/>
      <c r="G14" s="59"/>
      <c r="H14" s="23"/>
      <c r="I14" s="23"/>
      <c r="J14" s="23"/>
      <c r="K14" s="106" t="s">
        <v>106</v>
      </c>
      <c r="L14" s="106" t="s">
        <v>106</v>
      </c>
      <c r="M14" s="106" t="s">
        <v>106</v>
      </c>
      <c r="N14" s="8"/>
      <c r="O14" s="8"/>
      <c r="P14" s="8"/>
      <c r="Q14" s="8"/>
      <c r="R14" s="23"/>
      <c r="S14" s="23"/>
      <c r="T14" s="23"/>
      <c r="U14" s="8"/>
      <c r="V14" s="8"/>
      <c r="W14" s="8"/>
      <c r="X14" s="8"/>
      <c r="Y14" s="8"/>
      <c r="Z14" s="23"/>
      <c r="AA14" s="60"/>
      <c r="AB14" s="32">
        <f t="shared" si="2"/>
        <v>0</v>
      </c>
      <c r="AC14" s="12">
        <f t="shared" si="3"/>
        <v>0</v>
      </c>
    </row>
    <row r="15" spans="1:29" s="68" customFormat="1" ht="28.5" customHeight="1" thickBot="1">
      <c r="A15" s="2">
        <v>11</v>
      </c>
      <c r="B15" s="33" t="s">
        <v>64</v>
      </c>
      <c r="C15" s="60"/>
      <c r="D15" s="66"/>
      <c r="E15" s="8"/>
      <c r="F15" s="8"/>
      <c r="G15" s="8"/>
      <c r="H15" s="23"/>
      <c r="I15" s="6"/>
      <c r="J15" s="6"/>
      <c r="K15" s="59">
        <v>2</v>
      </c>
      <c r="L15" s="8">
        <v>2</v>
      </c>
      <c r="M15" s="106" t="s">
        <v>106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32">
        <f t="shared" si="2"/>
        <v>2</v>
      </c>
      <c r="AC15" s="12">
        <f t="shared" si="3"/>
        <v>4</v>
      </c>
    </row>
    <row r="16" spans="1:29" s="68" customFormat="1" ht="28.5" customHeight="1" thickBot="1">
      <c r="A16" s="2">
        <v>12</v>
      </c>
      <c r="B16" s="33" t="s">
        <v>92</v>
      </c>
      <c r="C16" s="23"/>
      <c r="D16" s="24"/>
      <c r="E16" s="57"/>
      <c r="F16" s="24"/>
      <c r="G16" s="3"/>
      <c r="H16" s="23"/>
      <c r="I16" s="23"/>
      <c r="J16" s="23"/>
      <c r="K16" s="106" t="s">
        <v>106</v>
      </c>
      <c r="L16" s="106" t="s">
        <v>106</v>
      </c>
      <c r="M16" s="3">
        <v>2</v>
      </c>
      <c r="N16" s="8"/>
      <c r="O16" s="3"/>
      <c r="P16" s="8"/>
      <c r="Q16" s="3"/>
      <c r="R16" s="24"/>
      <c r="S16" s="24"/>
      <c r="T16" s="24"/>
      <c r="U16" s="3"/>
      <c r="V16" s="3"/>
      <c r="W16" s="3"/>
      <c r="X16" s="3"/>
      <c r="Y16" s="3"/>
      <c r="Z16" s="24"/>
      <c r="AA16" s="3"/>
      <c r="AB16" s="32">
        <f t="shared" si="2"/>
        <v>1</v>
      </c>
      <c r="AC16" s="12">
        <f t="shared" si="3"/>
        <v>2</v>
      </c>
    </row>
    <row r="17" spans="1:29" ht="28.5" customHeight="1" thickBot="1">
      <c r="A17" s="2">
        <v>13</v>
      </c>
      <c r="B17" s="6" t="s">
        <v>37</v>
      </c>
      <c r="C17" s="23"/>
      <c r="D17" s="24"/>
      <c r="E17" s="67"/>
      <c r="F17" s="24"/>
      <c r="G17" s="3"/>
      <c r="H17" s="23"/>
      <c r="I17" s="23"/>
      <c r="J17" s="23"/>
      <c r="K17" s="8">
        <v>2</v>
      </c>
      <c r="L17" s="8">
        <v>2</v>
      </c>
      <c r="M17" s="3">
        <v>2</v>
      </c>
      <c r="N17" s="8"/>
      <c r="O17" s="3"/>
      <c r="P17" s="8"/>
      <c r="Q17" s="3"/>
      <c r="R17" s="24"/>
      <c r="S17" s="24"/>
      <c r="T17" s="24"/>
      <c r="U17" s="3"/>
      <c r="V17" s="3"/>
      <c r="W17" s="3"/>
      <c r="X17" s="3"/>
      <c r="Y17" s="3"/>
      <c r="Z17" s="24"/>
      <c r="AA17" s="3"/>
      <c r="AB17" s="32">
        <f t="shared" si="2"/>
        <v>3</v>
      </c>
      <c r="AC17" s="12">
        <f t="shared" si="3"/>
        <v>6</v>
      </c>
    </row>
    <row r="18" spans="1:29" ht="28.5" customHeight="1" thickBot="1">
      <c r="A18" s="2">
        <v>14</v>
      </c>
      <c r="B18" s="6" t="s">
        <v>69</v>
      </c>
      <c r="C18" s="59"/>
      <c r="D18" s="67"/>
      <c r="E18" s="59"/>
      <c r="F18" s="60"/>
      <c r="G18" s="59"/>
      <c r="H18" s="23"/>
      <c r="I18" s="23"/>
      <c r="J18" s="23"/>
      <c r="K18" s="106" t="s">
        <v>106</v>
      </c>
      <c r="L18" s="106" t="s">
        <v>106</v>
      </c>
      <c r="M18" s="106" t="s">
        <v>106</v>
      </c>
      <c r="N18" s="8"/>
      <c r="O18" s="8"/>
      <c r="P18" s="8"/>
      <c r="Q18" s="8"/>
      <c r="R18" s="23"/>
      <c r="S18" s="23"/>
      <c r="T18" s="23"/>
      <c r="U18" s="8"/>
      <c r="V18" s="8"/>
      <c r="W18" s="8"/>
      <c r="X18" s="8"/>
      <c r="Y18" s="8"/>
      <c r="Z18" s="23"/>
      <c r="AA18" s="60"/>
      <c r="AB18" s="32">
        <f t="shared" si="2"/>
        <v>0</v>
      </c>
      <c r="AC18" s="12">
        <f t="shared" si="3"/>
        <v>0</v>
      </c>
    </row>
    <row r="19" spans="1:29" ht="28.5" customHeight="1" thickBot="1">
      <c r="A19" s="2">
        <v>15</v>
      </c>
      <c r="B19" s="6" t="s">
        <v>6</v>
      </c>
      <c r="C19" s="59"/>
      <c r="D19" s="67"/>
      <c r="E19" s="59"/>
      <c r="F19" s="60"/>
      <c r="G19" s="59"/>
      <c r="H19" s="23"/>
      <c r="I19" s="23"/>
      <c r="J19" s="23"/>
      <c r="K19" s="106" t="s">
        <v>106</v>
      </c>
      <c r="L19" s="106" t="s">
        <v>106</v>
      </c>
      <c r="M19" s="106" t="s">
        <v>106</v>
      </c>
      <c r="N19" s="8"/>
      <c r="O19" s="8"/>
      <c r="P19" s="8"/>
      <c r="Q19" s="8"/>
      <c r="R19" s="23"/>
      <c r="S19" s="23"/>
      <c r="T19" s="23"/>
      <c r="U19" s="8"/>
      <c r="V19" s="8"/>
      <c r="W19" s="8"/>
      <c r="X19" s="8"/>
      <c r="Y19" s="8"/>
      <c r="Z19" s="23"/>
      <c r="AA19" s="60"/>
      <c r="AB19" s="32">
        <f t="shared" si="2"/>
        <v>0</v>
      </c>
      <c r="AC19" s="12">
        <f t="shared" si="3"/>
        <v>0</v>
      </c>
    </row>
    <row r="20" spans="1:29" ht="28.5" customHeight="1" thickBot="1">
      <c r="A20" s="2">
        <v>16</v>
      </c>
      <c r="B20" s="6" t="s">
        <v>75</v>
      </c>
      <c r="C20" s="60"/>
      <c r="D20" s="66"/>
      <c r="E20" s="59"/>
      <c r="F20" s="60"/>
      <c r="G20" s="59"/>
      <c r="H20" s="23"/>
      <c r="I20" s="23"/>
      <c r="J20" s="23"/>
      <c r="K20" s="106" t="s">
        <v>106</v>
      </c>
      <c r="L20" s="106" t="s">
        <v>106</v>
      </c>
      <c r="M20" s="106" t="s">
        <v>106</v>
      </c>
      <c r="N20" s="59"/>
      <c r="O20" s="59"/>
      <c r="P20" s="8"/>
      <c r="Q20" s="8"/>
      <c r="R20" s="23"/>
      <c r="S20" s="23"/>
      <c r="T20" s="23"/>
      <c r="U20" s="8"/>
      <c r="V20" s="8"/>
      <c r="W20" s="8"/>
      <c r="X20" s="8"/>
      <c r="Y20" s="8"/>
      <c r="Z20" s="23"/>
      <c r="AA20" s="60"/>
      <c r="AB20" s="32">
        <f t="shared" si="2"/>
        <v>0</v>
      </c>
      <c r="AC20" s="12">
        <f t="shared" si="3"/>
        <v>0</v>
      </c>
    </row>
    <row r="21" spans="1:29" ht="28.5" customHeight="1" thickBot="1">
      <c r="A21" s="2">
        <v>17</v>
      </c>
      <c r="B21" s="6" t="s">
        <v>7</v>
      </c>
      <c r="C21" s="60"/>
      <c r="D21" s="66"/>
      <c r="E21" s="8"/>
      <c r="F21" s="8"/>
      <c r="G21" s="8"/>
      <c r="H21" s="23"/>
      <c r="I21" s="23"/>
      <c r="J21" s="23"/>
      <c r="K21" s="106" t="s">
        <v>106</v>
      </c>
      <c r="L21" s="106" t="s">
        <v>106</v>
      </c>
      <c r="M21" s="106" t="s">
        <v>106</v>
      </c>
      <c r="N21" s="8"/>
      <c r="O21" s="8"/>
      <c r="P21" s="8"/>
      <c r="Q21" s="3"/>
      <c r="R21" s="24"/>
      <c r="S21" s="24"/>
      <c r="T21" s="24"/>
      <c r="U21" s="3"/>
      <c r="V21" s="3"/>
      <c r="W21" s="3"/>
      <c r="X21" s="3"/>
      <c r="Y21" s="3"/>
      <c r="Z21" s="24"/>
      <c r="AA21" s="67"/>
      <c r="AB21" s="32">
        <f t="shared" si="2"/>
        <v>0</v>
      </c>
      <c r="AC21" s="12">
        <f t="shared" si="3"/>
        <v>0</v>
      </c>
    </row>
    <row r="22" spans="1:29" ht="28.5" customHeight="1" thickBot="1">
      <c r="A22" s="2">
        <v>18</v>
      </c>
      <c r="B22" s="6" t="s">
        <v>8</v>
      </c>
      <c r="C22" s="59"/>
      <c r="D22" s="67"/>
      <c r="E22" s="59"/>
      <c r="F22" s="60"/>
      <c r="G22" s="59"/>
      <c r="H22" s="23"/>
      <c r="I22" s="23"/>
      <c r="J22" s="23"/>
      <c r="K22" s="8">
        <v>2</v>
      </c>
      <c r="L22" s="106" t="s">
        <v>106</v>
      </c>
      <c r="M22" s="57">
        <v>2</v>
      </c>
      <c r="N22" s="8"/>
      <c r="O22" s="3"/>
      <c r="P22" s="8"/>
      <c r="Q22" s="8"/>
      <c r="R22" s="23"/>
      <c r="S22" s="23"/>
      <c r="T22" s="23"/>
      <c r="U22" s="8"/>
      <c r="V22" s="8"/>
      <c r="W22" s="8"/>
      <c r="X22" s="8"/>
      <c r="Y22" s="8"/>
      <c r="Z22" s="23"/>
      <c r="AA22" s="60"/>
      <c r="AB22" s="32">
        <f t="shared" si="2"/>
        <v>2</v>
      </c>
      <c r="AC22" s="12">
        <f t="shared" si="3"/>
        <v>4</v>
      </c>
    </row>
    <row r="23" spans="1:29" ht="28.5" customHeight="1" thickBot="1">
      <c r="A23" s="2">
        <v>19</v>
      </c>
      <c r="B23" s="6" t="s">
        <v>9</v>
      </c>
      <c r="C23" s="60"/>
      <c r="D23" s="66"/>
      <c r="E23" s="59"/>
      <c r="F23" s="60"/>
      <c r="G23" s="59"/>
      <c r="H23" s="23"/>
      <c r="I23" s="23"/>
      <c r="J23" s="23"/>
      <c r="K23" s="106" t="s">
        <v>106</v>
      </c>
      <c r="L23" s="106" t="s">
        <v>106</v>
      </c>
      <c r="M23" s="106" t="s">
        <v>106</v>
      </c>
      <c r="N23" s="8"/>
      <c r="O23" s="3"/>
      <c r="P23" s="8"/>
      <c r="Q23" s="8"/>
      <c r="R23" s="23"/>
      <c r="S23" s="23"/>
      <c r="T23" s="23"/>
      <c r="U23" s="8"/>
      <c r="V23" s="8"/>
      <c r="W23" s="8"/>
      <c r="X23" s="8"/>
      <c r="Y23" s="8"/>
      <c r="Z23" s="23"/>
      <c r="AA23" s="60"/>
      <c r="AB23" s="32">
        <f t="shared" si="2"/>
        <v>0</v>
      </c>
      <c r="AC23" s="12">
        <f t="shared" si="3"/>
        <v>0</v>
      </c>
    </row>
    <row r="24" spans="1:29" ht="28.5" customHeight="1" thickBot="1">
      <c r="A24" s="2">
        <v>20</v>
      </c>
      <c r="B24" s="6" t="s">
        <v>10</v>
      </c>
      <c r="C24" s="60"/>
      <c r="D24" s="66"/>
      <c r="E24" s="59"/>
      <c r="F24" s="60"/>
      <c r="G24" s="59"/>
      <c r="H24" s="23"/>
      <c r="I24" s="23"/>
      <c r="J24" s="23"/>
      <c r="K24" s="106" t="s">
        <v>106</v>
      </c>
      <c r="L24" s="106" t="s">
        <v>106</v>
      </c>
      <c r="M24" s="106" t="s">
        <v>106</v>
      </c>
      <c r="N24" s="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60"/>
      <c r="AB24" s="32">
        <f t="shared" si="2"/>
        <v>0</v>
      </c>
      <c r="AC24" s="12">
        <f t="shared" si="3"/>
        <v>0</v>
      </c>
    </row>
    <row r="25" spans="1:29" ht="28.5" customHeight="1" thickBot="1">
      <c r="A25" s="2">
        <v>21</v>
      </c>
      <c r="B25" s="6" t="s">
        <v>11</v>
      </c>
      <c r="C25" s="59"/>
      <c r="D25" s="67"/>
      <c r="E25" s="59"/>
      <c r="F25" s="60"/>
      <c r="G25" s="59"/>
      <c r="H25" s="23"/>
      <c r="I25" s="23"/>
      <c r="J25" s="23"/>
      <c r="K25" s="106" t="s">
        <v>106</v>
      </c>
      <c r="L25" s="106" t="s">
        <v>106</v>
      </c>
      <c r="M25" s="20">
        <v>2</v>
      </c>
      <c r="N25" s="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60"/>
      <c r="AB25" s="32">
        <f t="shared" si="2"/>
        <v>1</v>
      </c>
      <c r="AC25" s="12">
        <f t="shared" si="3"/>
        <v>2</v>
      </c>
    </row>
    <row r="26" spans="1:29" ht="28.5" customHeight="1" thickBot="1">
      <c r="A26" s="2">
        <v>22</v>
      </c>
      <c r="B26" s="6" t="s">
        <v>12</v>
      </c>
      <c r="C26" s="59"/>
      <c r="D26" s="67"/>
      <c r="E26" s="8"/>
      <c r="F26" s="8"/>
      <c r="G26" s="8"/>
      <c r="H26" s="23"/>
      <c r="I26" s="23"/>
      <c r="J26" s="23"/>
      <c r="K26" s="106" t="s">
        <v>106</v>
      </c>
      <c r="L26" s="106" t="s">
        <v>106</v>
      </c>
      <c r="M26" s="20">
        <v>2</v>
      </c>
      <c r="N26" s="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60"/>
      <c r="AB26" s="32">
        <f t="shared" si="2"/>
        <v>1</v>
      </c>
      <c r="AC26" s="12">
        <f t="shared" si="3"/>
        <v>2</v>
      </c>
    </row>
    <row r="27" spans="1:29" ht="28.5" customHeight="1" thickBot="1">
      <c r="A27" s="2">
        <v>23</v>
      </c>
      <c r="B27" s="6" t="s">
        <v>13</v>
      </c>
      <c r="C27" s="59"/>
      <c r="D27" s="67"/>
      <c r="E27" s="59"/>
      <c r="F27" s="60"/>
      <c r="G27" s="59"/>
      <c r="H27" s="23"/>
      <c r="I27" s="23"/>
      <c r="J27" s="23"/>
      <c r="K27" s="106" t="s">
        <v>106</v>
      </c>
      <c r="L27" s="106" t="s">
        <v>106</v>
      </c>
      <c r="M27" s="20">
        <v>2</v>
      </c>
      <c r="N27" s="8"/>
      <c r="O27" s="3"/>
      <c r="P27" s="8"/>
      <c r="Q27" s="8"/>
      <c r="R27" s="23"/>
      <c r="S27" s="23"/>
      <c r="T27" s="23"/>
      <c r="U27" s="8"/>
      <c r="V27" s="8"/>
      <c r="W27" s="8"/>
      <c r="X27" s="8"/>
      <c r="Y27" s="8"/>
      <c r="Z27" s="23"/>
      <c r="AA27" s="60"/>
      <c r="AB27" s="32">
        <f t="shared" si="2"/>
        <v>1</v>
      </c>
      <c r="AC27" s="12">
        <f t="shared" si="3"/>
        <v>2</v>
      </c>
    </row>
    <row r="28" spans="1:29" ht="28.5" customHeight="1" thickBot="1">
      <c r="A28" s="2">
        <v>24</v>
      </c>
      <c r="B28" s="6" t="s">
        <v>14</v>
      </c>
      <c r="C28" s="59"/>
      <c r="D28" s="67"/>
      <c r="E28" s="59"/>
      <c r="F28" s="60"/>
      <c r="G28" s="59"/>
      <c r="H28" s="23"/>
      <c r="I28" s="23"/>
      <c r="J28" s="23"/>
      <c r="K28" s="106" t="s">
        <v>106</v>
      </c>
      <c r="L28" s="106" t="s">
        <v>106</v>
      </c>
      <c r="M28" s="106" t="s">
        <v>106</v>
      </c>
      <c r="N28" s="8"/>
      <c r="O28" s="8"/>
      <c r="P28" s="8"/>
      <c r="Q28" s="8"/>
      <c r="R28" s="23"/>
      <c r="S28" s="23"/>
      <c r="T28" s="23"/>
      <c r="U28" s="8"/>
      <c r="V28" s="8"/>
      <c r="W28" s="8"/>
      <c r="X28" s="8"/>
      <c r="Y28" s="8"/>
      <c r="Z28" s="23"/>
      <c r="AA28" s="60"/>
      <c r="AB28" s="32">
        <f t="shared" si="2"/>
        <v>0</v>
      </c>
      <c r="AC28" s="12">
        <f t="shared" si="3"/>
        <v>0</v>
      </c>
    </row>
    <row r="29" spans="1:29" ht="28.5" customHeight="1" thickBot="1">
      <c r="A29" s="2">
        <v>25</v>
      </c>
      <c r="B29" s="6" t="s">
        <v>15</v>
      </c>
      <c r="C29" s="60"/>
      <c r="D29" s="66"/>
      <c r="E29" s="59"/>
      <c r="F29" s="60"/>
      <c r="G29" s="59"/>
      <c r="H29" s="23"/>
      <c r="I29" s="23"/>
      <c r="J29" s="23"/>
      <c r="K29" s="106" t="s">
        <v>106</v>
      </c>
      <c r="L29" s="106" t="s">
        <v>106</v>
      </c>
      <c r="M29" s="106" t="s">
        <v>106</v>
      </c>
      <c r="N29" s="8"/>
      <c r="O29" s="8"/>
      <c r="P29" s="8"/>
      <c r="Q29" s="8"/>
      <c r="R29" s="23"/>
      <c r="S29" s="23"/>
      <c r="T29" s="23"/>
      <c r="U29" s="8"/>
      <c r="V29" s="8"/>
      <c r="W29" s="8"/>
      <c r="X29" s="8"/>
      <c r="Y29" s="8"/>
      <c r="Z29" s="23"/>
      <c r="AA29" s="60"/>
      <c r="AB29" s="32">
        <f t="shared" si="2"/>
        <v>0</v>
      </c>
      <c r="AC29" s="12">
        <f t="shared" si="3"/>
        <v>0</v>
      </c>
    </row>
    <row r="30" spans="1:29" ht="28.5" customHeight="1" thickBot="1">
      <c r="A30" s="2">
        <v>26</v>
      </c>
      <c r="B30" s="6" t="s">
        <v>16</v>
      </c>
      <c r="C30" s="60"/>
      <c r="D30" s="66"/>
      <c r="E30" s="59"/>
      <c r="F30" s="60"/>
      <c r="G30" s="59"/>
      <c r="H30" s="23"/>
      <c r="I30" s="23"/>
      <c r="J30" s="23"/>
      <c r="K30" s="106" t="s">
        <v>106</v>
      </c>
      <c r="L30" s="106" t="s">
        <v>106</v>
      </c>
      <c r="M30" s="59">
        <v>2</v>
      </c>
      <c r="N30" s="8"/>
      <c r="O30" s="8"/>
      <c r="P30" s="8"/>
      <c r="Q30" s="8"/>
      <c r="R30" s="23"/>
      <c r="S30" s="23"/>
      <c r="T30" s="23"/>
      <c r="U30" s="8"/>
      <c r="V30" s="8"/>
      <c r="W30" s="8"/>
      <c r="X30" s="8"/>
      <c r="Y30" s="8"/>
      <c r="Z30" s="23"/>
      <c r="AA30" s="60"/>
      <c r="AB30" s="32">
        <f t="shared" si="2"/>
        <v>1</v>
      </c>
      <c r="AC30" s="12">
        <f t="shared" si="3"/>
        <v>2</v>
      </c>
    </row>
    <row r="31" spans="1:29" ht="28.5" customHeight="1" thickBot="1">
      <c r="A31" s="2">
        <v>27</v>
      </c>
      <c r="B31" s="6" t="s">
        <v>17</v>
      </c>
      <c r="C31" s="60"/>
      <c r="D31" s="66"/>
      <c r="E31" s="59"/>
      <c r="F31" s="60"/>
      <c r="G31" s="59"/>
      <c r="H31" s="23"/>
      <c r="I31" s="23"/>
      <c r="J31" s="23"/>
      <c r="K31" s="106" t="s">
        <v>106</v>
      </c>
      <c r="L31" s="106" t="s">
        <v>106</v>
      </c>
      <c r="M31" s="106" t="s">
        <v>106</v>
      </c>
      <c r="N31" s="8"/>
      <c r="O31" s="3"/>
      <c r="P31" s="8"/>
      <c r="Q31" s="8"/>
      <c r="R31" s="23"/>
      <c r="S31" s="23"/>
      <c r="T31" s="23"/>
      <c r="U31" s="8"/>
      <c r="V31" s="8"/>
      <c r="W31" s="8"/>
      <c r="X31" s="8"/>
      <c r="Y31" s="8"/>
      <c r="Z31" s="23"/>
      <c r="AA31" s="60"/>
      <c r="AB31" s="32">
        <f t="shared" si="2"/>
        <v>0</v>
      </c>
      <c r="AC31" s="12">
        <f t="shared" si="3"/>
        <v>0</v>
      </c>
    </row>
    <row r="32" spans="1:29" ht="28.5" customHeight="1" thickBot="1">
      <c r="A32" s="2">
        <v>28</v>
      </c>
      <c r="B32" s="6" t="s">
        <v>18</v>
      </c>
      <c r="C32" s="60"/>
      <c r="D32" s="66"/>
      <c r="E32" s="59"/>
      <c r="F32" s="60"/>
      <c r="G32" s="59"/>
      <c r="H32" s="23"/>
      <c r="I32" s="23"/>
      <c r="J32" s="23"/>
      <c r="K32" s="106" t="s">
        <v>106</v>
      </c>
      <c r="L32" s="106" t="s">
        <v>106</v>
      </c>
      <c r="M32" s="106" t="s">
        <v>106</v>
      </c>
      <c r="N32" s="8"/>
      <c r="O32" s="3"/>
      <c r="P32" s="8"/>
      <c r="Q32" s="8"/>
      <c r="R32" s="23"/>
      <c r="S32" s="23"/>
      <c r="T32" s="23"/>
      <c r="U32" s="8"/>
      <c r="V32" s="8"/>
      <c r="W32" s="8"/>
      <c r="X32" s="8"/>
      <c r="Y32" s="8"/>
      <c r="Z32" s="23"/>
      <c r="AA32" s="60"/>
      <c r="AB32" s="32">
        <f t="shared" si="2"/>
        <v>0</v>
      </c>
      <c r="AC32" s="12">
        <f t="shared" si="3"/>
        <v>0</v>
      </c>
    </row>
    <row r="33" spans="1:29" ht="28.5" customHeight="1" thickBot="1">
      <c r="A33" s="2">
        <v>29</v>
      </c>
      <c r="B33" s="6" t="s">
        <v>19</v>
      </c>
      <c r="C33" s="60"/>
      <c r="D33" s="66"/>
      <c r="E33" s="59"/>
      <c r="F33" s="60"/>
      <c r="G33" s="59"/>
      <c r="H33" s="23"/>
      <c r="I33" s="23"/>
      <c r="J33" s="23"/>
      <c r="K33" s="8">
        <v>2</v>
      </c>
      <c r="L33" s="8">
        <v>2</v>
      </c>
      <c r="M33" s="106" t="s">
        <v>106</v>
      </c>
      <c r="N33" s="8"/>
      <c r="O33" s="8"/>
      <c r="P33" s="8"/>
      <c r="Q33" s="8"/>
      <c r="R33" s="23"/>
      <c r="S33" s="23"/>
      <c r="T33" s="23"/>
      <c r="U33" s="8"/>
      <c r="V33" s="8"/>
      <c r="W33" s="8"/>
      <c r="X33" s="8"/>
      <c r="Y33" s="8"/>
      <c r="Z33" s="23"/>
      <c r="AA33" s="60"/>
      <c r="AB33" s="32">
        <f t="shared" si="2"/>
        <v>2</v>
      </c>
      <c r="AC33" s="12">
        <f t="shared" si="3"/>
        <v>4</v>
      </c>
    </row>
    <row r="34" spans="1:29" ht="28.5" customHeight="1" thickBot="1">
      <c r="A34" s="2">
        <v>30</v>
      </c>
      <c r="B34" s="6" t="s">
        <v>89</v>
      </c>
      <c r="C34" s="60"/>
      <c r="D34" s="66"/>
      <c r="E34" s="59"/>
      <c r="F34" s="60"/>
      <c r="G34" s="59"/>
      <c r="H34" s="23"/>
      <c r="I34" s="23"/>
      <c r="J34" s="23"/>
      <c r="K34" s="106" t="s">
        <v>106</v>
      </c>
      <c r="L34" s="8">
        <v>2</v>
      </c>
      <c r="M34" s="106" t="s">
        <v>106</v>
      </c>
      <c r="N34" s="8"/>
      <c r="O34" s="3"/>
      <c r="P34" s="8"/>
      <c r="Q34" s="8"/>
      <c r="R34" s="23"/>
      <c r="S34" s="23"/>
      <c r="T34" s="23"/>
      <c r="U34" s="8"/>
      <c r="V34" s="67"/>
      <c r="W34" s="67"/>
      <c r="X34" s="67"/>
      <c r="Y34" s="67"/>
      <c r="Z34" s="67"/>
      <c r="AA34" s="60"/>
      <c r="AB34" s="32">
        <f t="shared" si="2"/>
        <v>1</v>
      </c>
      <c r="AC34" s="12">
        <f t="shared" si="3"/>
        <v>2</v>
      </c>
    </row>
    <row r="35" spans="1:29" ht="28.5" customHeight="1" thickBot="1">
      <c r="A35" s="2">
        <v>31</v>
      </c>
      <c r="B35" s="6" t="s">
        <v>76</v>
      </c>
      <c r="C35" s="60"/>
      <c r="D35" s="66"/>
      <c r="E35" s="59"/>
      <c r="F35" s="60"/>
      <c r="G35" s="59"/>
      <c r="H35" s="23"/>
      <c r="I35" s="23"/>
      <c r="J35" s="23"/>
      <c r="K35" s="106" t="s">
        <v>106</v>
      </c>
      <c r="L35" s="106" t="s">
        <v>106</v>
      </c>
      <c r="M35" s="106" t="s">
        <v>106</v>
      </c>
      <c r="N35" s="8"/>
      <c r="O35" s="3"/>
      <c r="P35" s="8"/>
      <c r="Q35" s="8"/>
      <c r="R35" s="23"/>
      <c r="S35" s="23"/>
      <c r="T35" s="23"/>
      <c r="U35" s="8"/>
      <c r="V35" s="3"/>
      <c r="W35" s="3"/>
      <c r="X35" s="3"/>
      <c r="Y35" s="3"/>
      <c r="Z35" s="3"/>
      <c r="AA35" s="60"/>
      <c r="AB35" s="32">
        <f t="shared" si="2"/>
        <v>0</v>
      </c>
      <c r="AC35" s="12">
        <f t="shared" si="3"/>
        <v>0</v>
      </c>
    </row>
    <row r="36" spans="1:29" ht="28.5" customHeight="1" thickBot="1">
      <c r="A36" s="2">
        <v>32</v>
      </c>
      <c r="B36" s="6" t="s">
        <v>77</v>
      </c>
      <c r="C36" s="60"/>
      <c r="D36" s="66"/>
      <c r="E36" s="59"/>
      <c r="F36" s="60"/>
      <c r="G36" s="59"/>
      <c r="H36" s="23"/>
      <c r="I36" s="23"/>
      <c r="J36" s="23"/>
      <c r="K36" s="106" t="s">
        <v>106</v>
      </c>
      <c r="L36" s="106" t="s">
        <v>106</v>
      </c>
      <c r="M36" s="106" t="s">
        <v>106</v>
      </c>
      <c r="N36" s="8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60"/>
      <c r="AB36" s="32">
        <f t="shared" si="2"/>
        <v>0</v>
      </c>
      <c r="AC36" s="12">
        <f t="shared" si="3"/>
        <v>0</v>
      </c>
    </row>
    <row r="37" spans="1:29" ht="28.5" customHeight="1" thickBot="1">
      <c r="A37" s="2">
        <v>33</v>
      </c>
      <c r="B37" s="6" t="s">
        <v>86</v>
      </c>
      <c r="C37" s="59"/>
      <c r="D37" s="67"/>
      <c r="E37" s="59"/>
      <c r="F37" s="60"/>
      <c r="G37" s="59"/>
      <c r="H37" s="23"/>
      <c r="I37" s="23"/>
      <c r="J37" s="23"/>
      <c r="K37" s="106" t="s">
        <v>106</v>
      </c>
      <c r="L37" s="106" t="s">
        <v>106</v>
      </c>
      <c r="M37" s="106" t="s">
        <v>106</v>
      </c>
      <c r="N37" s="8"/>
      <c r="O37" s="8"/>
      <c r="P37" s="8"/>
      <c r="Q37" s="8"/>
      <c r="R37" s="23"/>
      <c r="S37" s="23"/>
      <c r="T37" s="23"/>
      <c r="U37" s="8"/>
      <c r="V37" s="8"/>
      <c r="W37" s="8"/>
      <c r="X37" s="8"/>
      <c r="Y37" s="8"/>
      <c r="Z37" s="23"/>
      <c r="AA37" s="60"/>
      <c r="AB37" s="32">
        <f aca="true" t="shared" si="4" ref="AB37:AB61">COUNTIF(C37:AA37,"2")</f>
        <v>0</v>
      </c>
      <c r="AC37" s="12">
        <f t="shared" si="3"/>
        <v>0</v>
      </c>
    </row>
    <row r="38" spans="1:29" ht="28.5" customHeight="1" thickBot="1">
      <c r="A38" s="2">
        <v>34</v>
      </c>
      <c r="B38" s="6" t="s">
        <v>20</v>
      </c>
      <c r="C38" s="60"/>
      <c r="D38" s="66"/>
      <c r="E38" s="59"/>
      <c r="F38" s="60"/>
      <c r="G38" s="59"/>
      <c r="H38" s="23"/>
      <c r="I38" s="23"/>
      <c r="J38" s="23"/>
      <c r="K38" s="106" t="s">
        <v>106</v>
      </c>
      <c r="L38" s="8">
        <v>2</v>
      </c>
      <c r="M38" s="59">
        <v>2</v>
      </c>
      <c r="N38" s="8"/>
      <c r="O38" s="8"/>
      <c r="P38" s="8"/>
      <c r="Q38" s="8"/>
      <c r="R38" s="23"/>
      <c r="S38" s="23"/>
      <c r="T38" s="23"/>
      <c r="U38" s="8"/>
      <c r="V38" s="8"/>
      <c r="W38" s="8"/>
      <c r="X38" s="8"/>
      <c r="Y38" s="8"/>
      <c r="Z38" s="23"/>
      <c r="AA38" s="60"/>
      <c r="AB38" s="32">
        <f t="shared" si="4"/>
        <v>2</v>
      </c>
      <c r="AC38" s="12">
        <f t="shared" si="3"/>
        <v>4</v>
      </c>
    </row>
    <row r="39" spans="1:29" ht="28.5" customHeight="1" thickBot="1">
      <c r="A39" s="2">
        <v>35</v>
      </c>
      <c r="B39" s="6" t="s">
        <v>21</v>
      </c>
      <c r="C39" s="59"/>
      <c r="D39" s="67"/>
      <c r="E39" s="59"/>
      <c r="F39" s="60"/>
      <c r="G39" s="59"/>
      <c r="H39" s="23"/>
      <c r="I39" s="23"/>
      <c r="J39" s="3"/>
      <c r="K39" s="106" t="s">
        <v>106</v>
      </c>
      <c r="L39" s="106" t="s">
        <v>106</v>
      </c>
      <c r="M39" s="106" t="s">
        <v>106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32">
        <f t="shared" si="4"/>
        <v>0</v>
      </c>
      <c r="AC39" s="12">
        <f t="shared" si="3"/>
        <v>0</v>
      </c>
    </row>
    <row r="40" spans="1:29" ht="28.5" customHeight="1" thickBot="1">
      <c r="A40" s="2">
        <v>36</v>
      </c>
      <c r="B40" s="6" t="s">
        <v>90</v>
      </c>
      <c r="C40" s="59"/>
      <c r="D40" s="67"/>
      <c r="E40" s="59"/>
      <c r="F40" s="60"/>
      <c r="G40" s="59"/>
      <c r="H40" s="91"/>
      <c r="I40" s="8"/>
      <c r="J40" s="83"/>
      <c r="K40" s="106" t="s">
        <v>106</v>
      </c>
      <c r="L40" s="106" t="s">
        <v>106</v>
      </c>
      <c r="M40" s="57">
        <v>2</v>
      </c>
      <c r="N40" s="8"/>
      <c r="O40" s="3"/>
      <c r="P40" s="8"/>
      <c r="Q40" s="8"/>
      <c r="R40" s="23"/>
      <c r="S40" s="23"/>
      <c r="T40" s="23"/>
      <c r="U40" s="8"/>
      <c r="V40" s="8"/>
      <c r="W40" s="8"/>
      <c r="X40" s="8"/>
      <c r="Y40" s="8"/>
      <c r="Z40" s="23"/>
      <c r="AA40" s="60"/>
      <c r="AB40" s="32">
        <f t="shared" si="4"/>
        <v>1</v>
      </c>
      <c r="AC40" s="12">
        <f aca="true" t="shared" si="5" ref="AC40:AC61">SUM(C40:AA40)</f>
        <v>2</v>
      </c>
    </row>
    <row r="41" spans="1:29" ht="28.5" customHeight="1" thickBot="1">
      <c r="A41" s="2">
        <v>37</v>
      </c>
      <c r="B41" s="6" t="s">
        <v>88</v>
      </c>
      <c r="C41" s="60"/>
      <c r="D41" s="66"/>
      <c r="E41" s="59"/>
      <c r="F41" s="60"/>
      <c r="G41" s="59"/>
      <c r="H41" s="23"/>
      <c r="I41" s="23"/>
      <c r="J41" s="23"/>
      <c r="K41" s="106" t="s">
        <v>106</v>
      </c>
      <c r="L41" s="106" t="s">
        <v>106</v>
      </c>
      <c r="M41" s="59">
        <v>2</v>
      </c>
      <c r="N41" s="8"/>
      <c r="O41" s="8"/>
      <c r="P41" s="8"/>
      <c r="Q41" s="8"/>
      <c r="R41" s="23"/>
      <c r="S41" s="23"/>
      <c r="T41" s="23"/>
      <c r="U41" s="8"/>
      <c r="V41" s="8"/>
      <c r="W41" s="8"/>
      <c r="X41" s="8"/>
      <c r="Y41" s="8"/>
      <c r="Z41" s="23"/>
      <c r="AA41" s="60"/>
      <c r="AB41" s="32">
        <f t="shared" si="4"/>
        <v>1</v>
      </c>
      <c r="AC41" s="12">
        <f t="shared" si="5"/>
        <v>2</v>
      </c>
    </row>
    <row r="42" spans="1:29" ht="28.5" customHeight="1" thickBot="1">
      <c r="A42" s="2">
        <v>38</v>
      </c>
      <c r="B42" s="6" t="s">
        <v>22</v>
      </c>
      <c r="C42" s="59"/>
      <c r="D42" s="67"/>
      <c r="E42" s="59"/>
      <c r="F42" s="60"/>
      <c r="G42" s="59"/>
      <c r="H42" s="8"/>
      <c r="I42" s="33"/>
      <c r="J42" s="23"/>
      <c r="K42" s="106" t="s">
        <v>106</v>
      </c>
      <c r="L42" s="106" t="s">
        <v>106</v>
      </c>
      <c r="M42" s="57">
        <v>2</v>
      </c>
      <c r="N42" s="67"/>
      <c r="O42" s="67"/>
      <c r="P42" s="8"/>
      <c r="Q42" s="3"/>
      <c r="R42" s="24"/>
      <c r="S42" s="24"/>
      <c r="T42" s="24"/>
      <c r="U42" s="3"/>
      <c r="V42" s="3"/>
      <c r="W42" s="3"/>
      <c r="X42" s="3"/>
      <c r="Y42" s="3"/>
      <c r="Z42" s="24"/>
      <c r="AA42" s="67"/>
      <c r="AB42" s="32">
        <f t="shared" si="4"/>
        <v>1</v>
      </c>
      <c r="AC42" s="12">
        <f t="shared" si="5"/>
        <v>2</v>
      </c>
    </row>
    <row r="43" spans="1:29" ht="28.5" customHeight="1" thickBot="1">
      <c r="A43" s="2">
        <v>39</v>
      </c>
      <c r="B43" s="6" t="s">
        <v>23</v>
      </c>
      <c r="C43" s="59"/>
      <c r="D43" s="67"/>
      <c r="E43" s="59"/>
      <c r="F43" s="60"/>
      <c r="G43" s="59"/>
      <c r="H43" s="8"/>
      <c r="I43" s="33"/>
      <c r="J43" s="23"/>
      <c r="K43" s="106" t="s">
        <v>106</v>
      </c>
      <c r="L43" s="106" t="s">
        <v>106</v>
      </c>
      <c r="M43" s="106" t="s">
        <v>106</v>
      </c>
      <c r="N43" s="3"/>
      <c r="O43" s="3"/>
      <c r="P43" s="8"/>
      <c r="Q43" s="3"/>
      <c r="R43" s="24"/>
      <c r="S43" s="24"/>
      <c r="T43" s="24"/>
      <c r="U43" s="3"/>
      <c r="V43" s="3"/>
      <c r="W43" s="3"/>
      <c r="X43" s="3"/>
      <c r="Y43" s="3"/>
      <c r="Z43" s="24"/>
      <c r="AA43" s="67"/>
      <c r="AB43" s="32">
        <f t="shared" si="4"/>
        <v>0</v>
      </c>
      <c r="AC43" s="12">
        <f t="shared" si="5"/>
        <v>0</v>
      </c>
    </row>
    <row r="44" spans="1:29" ht="28.5" customHeight="1" thickBot="1">
      <c r="A44" s="2">
        <v>40</v>
      </c>
      <c r="B44" s="6" t="s">
        <v>24</v>
      </c>
      <c r="C44" s="59"/>
      <c r="D44" s="67"/>
      <c r="E44" s="59"/>
      <c r="F44" s="60"/>
      <c r="G44" s="59"/>
      <c r="H44" s="8"/>
      <c r="I44" s="33"/>
      <c r="J44" s="23"/>
      <c r="K44" s="106" t="s">
        <v>106</v>
      </c>
      <c r="L44" s="106" t="s">
        <v>106</v>
      </c>
      <c r="M44" s="106" t="s">
        <v>106</v>
      </c>
      <c r="N44" s="3"/>
      <c r="O44" s="3"/>
      <c r="P44" s="8"/>
      <c r="Q44" s="3"/>
      <c r="R44" s="24"/>
      <c r="S44" s="24"/>
      <c r="T44" s="24"/>
      <c r="U44" s="3"/>
      <c r="V44" s="3"/>
      <c r="W44" s="3"/>
      <c r="X44" s="3"/>
      <c r="Y44" s="3"/>
      <c r="Z44" s="24"/>
      <c r="AA44" s="67"/>
      <c r="AB44" s="32">
        <f t="shared" si="4"/>
        <v>0</v>
      </c>
      <c r="AC44" s="12">
        <f t="shared" si="5"/>
        <v>0</v>
      </c>
    </row>
    <row r="45" spans="1:29" ht="28.5" customHeight="1" thickBot="1">
      <c r="A45" s="2">
        <v>41</v>
      </c>
      <c r="B45" s="6" t="s">
        <v>78</v>
      </c>
      <c r="C45" s="59"/>
      <c r="D45" s="67"/>
      <c r="E45" s="59"/>
      <c r="F45" s="60"/>
      <c r="G45" s="59"/>
      <c r="H45" s="23"/>
      <c r="I45" s="23"/>
      <c r="J45" s="23"/>
      <c r="K45" s="8">
        <v>2</v>
      </c>
      <c r="L45" s="8">
        <v>2</v>
      </c>
      <c r="M45" s="57">
        <v>2</v>
      </c>
      <c r="N45" s="8"/>
      <c r="O45" s="3"/>
      <c r="P45" s="8"/>
      <c r="Q45" s="8"/>
      <c r="R45" s="23"/>
      <c r="S45" s="23"/>
      <c r="T45" s="23"/>
      <c r="U45" s="8"/>
      <c r="V45" s="8"/>
      <c r="W45" s="8"/>
      <c r="X45" s="8"/>
      <c r="Y45" s="8"/>
      <c r="Z45" s="23"/>
      <c r="AA45" s="60"/>
      <c r="AB45" s="32">
        <f t="shared" si="4"/>
        <v>3</v>
      </c>
      <c r="AC45" s="12">
        <f t="shared" si="5"/>
        <v>6</v>
      </c>
    </row>
    <row r="46" spans="1:29" ht="28.5" customHeight="1" thickBot="1">
      <c r="A46" s="2">
        <v>42</v>
      </c>
      <c r="B46" s="6" t="s">
        <v>79</v>
      </c>
      <c r="C46" s="60"/>
      <c r="D46" s="66"/>
      <c r="E46" s="59"/>
      <c r="F46" s="60"/>
      <c r="G46" s="59"/>
      <c r="H46" s="23"/>
      <c r="I46" s="23"/>
      <c r="J46" s="23"/>
      <c r="K46" s="106" t="s">
        <v>106</v>
      </c>
      <c r="L46" s="106" t="s">
        <v>106</v>
      </c>
      <c r="M46" s="106" t="s">
        <v>106</v>
      </c>
      <c r="N46" s="8"/>
      <c r="O46" s="8"/>
      <c r="P46" s="59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32">
        <f t="shared" si="4"/>
        <v>0</v>
      </c>
      <c r="AC46" s="12">
        <f t="shared" si="5"/>
        <v>0</v>
      </c>
    </row>
    <row r="47" spans="1:29" ht="28.5" customHeight="1" thickBot="1">
      <c r="A47" s="2">
        <v>43</v>
      </c>
      <c r="B47" s="6" t="s">
        <v>25</v>
      </c>
      <c r="C47" s="59"/>
      <c r="D47" s="67"/>
      <c r="E47" s="59"/>
      <c r="F47" s="60"/>
      <c r="G47" s="59"/>
      <c r="H47" s="23"/>
      <c r="I47" s="23"/>
      <c r="J47" s="23"/>
      <c r="K47" s="106" t="s">
        <v>106</v>
      </c>
      <c r="L47" s="106" t="s">
        <v>106</v>
      </c>
      <c r="M47" s="57">
        <v>2</v>
      </c>
      <c r="N47" s="8"/>
      <c r="O47" s="3"/>
      <c r="P47" s="8"/>
      <c r="Q47" s="8"/>
      <c r="R47" s="23"/>
      <c r="S47" s="23"/>
      <c r="T47" s="23"/>
      <c r="U47" s="8"/>
      <c r="V47" s="8"/>
      <c r="W47" s="8"/>
      <c r="X47" s="8"/>
      <c r="Y47" s="8"/>
      <c r="Z47" s="23"/>
      <c r="AA47" s="60"/>
      <c r="AB47" s="32">
        <f t="shared" si="4"/>
        <v>1</v>
      </c>
      <c r="AC47" s="12">
        <f t="shared" si="5"/>
        <v>2</v>
      </c>
    </row>
    <row r="48" spans="1:29" ht="28.5" customHeight="1" thickBot="1">
      <c r="A48" s="2">
        <v>44</v>
      </c>
      <c r="B48" s="6" t="s">
        <v>26</v>
      </c>
      <c r="C48" s="59"/>
      <c r="D48" s="67"/>
      <c r="E48" s="59"/>
      <c r="F48" s="60"/>
      <c r="G48" s="59"/>
      <c r="H48" s="23"/>
      <c r="I48" s="23"/>
      <c r="J48" s="23"/>
      <c r="K48" s="106" t="s">
        <v>106</v>
      </c>
      <c r="L48" s="106" t="s">
        <v>106</v>
      </c>
      <c r="M48" s="106" t="s">
        <v>106</v>
      </c>
      <c r="N48" s="8"/>
      <c r="O48" s="3"/>
      <c r="P48" s="8"/>
      <c r="Q48" s="8"/>
      <c r="R48" s="23"/>
      <c r="S48" s="23"/>
      <c r="T48" s="23"/>
      <c r="U48" s="8"/>
      <c r="V48" s="8"/>
      <c r="W48" s="8"/>
      <c r="X48" s="8"/>
      <c r="Y48" s="8"/>
      <c r="Z48" s="23"/>
      <c r="AA48" s="60"/>
      <c r="AB48" s="32">
        <f t="shared" si="4"/>
        <v>0</v>
      </c>
      <c r="AC48" s="12">
        <f t="shared" si="5"/>
        <v>0</v>
      </c>
    </row>
    <row r="49" spans="1:29" ht="28.5" customHeight="1" thickBot="1">
      <c r="A49" s="2">
        <v>45</v>
      </c>
      <c r="B49" s="6" t="s">
        <v>27</v>
      </c>
      <c r="C49" s="59"/>
      <c r="D49" s="67"/>
      <c r="E49" s="59"/>
      <c r="F49" s="60"/>
      <c r="G49" s="59"/>
      <c r="H49" s="23"/>
      <c r="I49" s="23"/>
      <c r="J49" s="23"/>
      <c r="K49" s="106" t="s">
        <v>106</v>
      </c>
      <c r="L49" s="106" t="s">
        <v>106</v>
      </c>
      <c r="M49" s="57">
        <v>2</v>
      </c>
      <c r="N49" s="8"/>
      <c r="O49" s="3"/>
      <c r="P49" s="8"/>
      <c r="Q49" s="8"/>
      <c r="R49" s="23"/>
      <c r="S49" s="23"/>
      <c r="T49" s="23"/>
      <c r="U49" s="8"/>
      <c r="V49" s="8"/>
      <c r="W49" s="8"/>
      <c r="X49" s="8"/>
      <c r="Y49" s="8"/>
      <c r="Z49" s="23"/>
      <c r="AA49" s="60"/>
      <c r="AB49" s="32">
        <f t="shared" si="4"/>
        <v>1</v>
      </c>
      <c r="AC49" s="12">
        <f t="shared" si="5"/>
        <v>2</v>
      </c>
    </row>
    <row r="50" spans="1:29" ht="28.5" customHeight="1" thickBot="1">
      <c r="A50" s="2">
        <v>46</v>
      </c>
      <c r="B50" s="6" t="s">
        <v>28</v>
      </c>
      <c r="C50" s="59"/>
      <c r="D50" s="67"/>
      <c r="E50" s="59"/>
      <c r="F50" s="60"/>
      <c r="G50" s="59"/>
      <c r="H50" s="23"/>
      <c r="I50" s="23"/>
      <c r="J50" s="23"/>
      <c r="K50" s="8">
        <v>2</v>
      </c>
      <c r="L50" s="106" t="s">
        <v>106</v>
      </c>
      <c r="M50" s="106" t="s">
        <v>106</v>
      </c>
      <c r="N50" s="8"/>
      <c r="O50" s="8"/>
      <c r="P50" s="8"/>
      <c r="Q50" s="8"/>
      <c r="R50" s="23"/>
      <c r="S50" s="23"/>
      <c r="T50" s="23"/>
      <c r="U50" s="8"/>
      <c r="V50" s="8"/>
      <c r="W50" s="8"/>
      <c r="X50" s="8"/>
      <c r="Y50" s="8"/>
      <c r="Z50" s="23"/>
      <c r="AA50" s="60"/>
      <c r="AB50" s="32">
        <f t="shared" si="4"/>
        <v>1</v>
      </c>
      <c r="AC50" s="12">
        <f t="shared" si="5"/>
        <v>2</v>
      </c>
    </row>
    <row r="51" spans="1:29" ht="28.5" customHeight="1" thickBot="1">
      <c r="A51" s="2">
        <v>47</v>
      </c>
      <c r="B51" s="6" t="s">
        <v>29</v>
      </c>
      <c r="C51" s="59"/>
      <c r="D51" s="67"/>
      <c r="E51" s="59"/>
      <c r="F51" s="60"/>
      <c r="G51" s="59"/>
      <c r="H51" s="23"/>
      <c r="I51" s="23"/>
      <c r="J51" s="23"/>
      <c r="K51" s="106" t="s">
        <v>106</v>
      </c>
      <c r="L51" s="106" t="s">
        <v>106</v>
      </c>
      <c r="M51" s="59">
        <v>2</v>
      </c>
      <c r="N51" s="8"/>
      <c r="O51" s="8"/>
      <c r="P51" s="8"/>
      <c r="Q51" s="8"/>
      <c r="R51" s="23"/>
      <c r="S51" s="23"/>
      <c r="T51" s="23"/>
      <c r="U51" s="8"/>
      <c r="V51" s="8"/>
      <c r="W51" s="8"/>
      <c r="X51" s="8"/>
      <c r="Y51" s="8"/>
      <c r="Z51" s="23"/>
      <c r="AA51" s="60"/>
      <c r="AB51" s="32">
        <f t="shared" si="4"/>
        <v>1</v>
      </c>
      <c r="AC51" s="12">
        <f t="shared" si="5"/>
        <v>2</v>
      </c>
    </row>
    <row r="52" spans="1:29" ht="28.5" customHeight="1" thickBot="1">
      <c r="A52" s="2">
        <v>48</v>
      </c>
      <c r="B52" s="6" t="s">
        <v>87</v>
      </c>
      <c r="C52" s="59"/>
      <c r="D52" s="67"/>
      <c r="E52" s="59"/>
      <c r="F52" s="60"/>
      <c r="G52" s="59"/>
      <c r="H52" s="23"/>
      <c r="I52" s="23"/>
      <c r="J52" s="23"/>
      <c r="K52" s="106" t="s">
        <v>106</v>
      </c>
      <c r="L52" s="106" t="s">
        <v>106</v>
      </c>
      <c r="M52" s="59">
        <v>2</v>
      </c>
      <c r="N52" s="8"/>
      <c r="O52" s="8"/>
      <c r="P52" s="8"/>
      <c r="Q52" s="8"/>
      <c r="R52" s="23"/>
      <c r="S52" s="23"/>
      <c r="T52" s="23"/>
      <c r="U52" s="8"/>
      <c r="V52" s="8"/>
      <c r="W52" s="8"/>
      <c r="X52" s="8"/>
      <c r="Y52" s="8"/>
      <c r="Z52" s="23"/>
      <c r="AA52" s="60"/>
      <c r="AB52" s="32">
        <f t="shared" si="4"/>
        <v>1</v>
      </c>
      <c r="AC52" s="12">
        <f t="shared" si="5"/>
        <v>2</v>
      </c>
    </row>
    <row r="53" spans="1:29" ht="28.5" customHeight="1" thickBot="1">
      <c r="A53" s="2">
        <v>49</v>
      </c>
      <c r="B53" s="6" t="s">
        <v>80</v>
      </c>
      <c r="C53" s="60"/>
      <c r="D53" s="66"/>
      <c r="E53" s="59"/>
      <c r="F53" s="60"/>
      <c r="G53" s="59"/>
      <c r="H53" s="23"/>
      <c r="I53" s="23"/>
      <c r="J53" s="23"/>
      <c r="K53" s="106" t="s">
        <v>106</v>
      </c>
      <c r="L53" s="106" t="s">
        <v>106</v>
      </c>
      <c r="M53" s="106" t="s">
        <v>106</v>
      </c>
      <c r="N53" s="8"/>
      <c r="O53" s="8"/>
      <c r="P53" s="8"/>
      <c r="Q53" s="8"/>
      <c r="R53" s="23"/>
      <c r="S53" s="23"/>
      <c r="T53" s="23"/>
      <c r="U53" s="8"/>
      <c r="V53" s="8"/>
      <c r="W53" s="8"/>
      <c r="X53" s="8"/>
      <c r="Y53" s="8"/>
      <c r="Z53" s="23"/>
      <c r="AA53" s="60"/>
      <c r="AB53" s="32">
        <f t="shared" si="4"/>
        <v>0</v>
      </c>
      <c r="AC53" s="12">
        <f t="shared" si="5"/>
        <v>0</v>
      </c>
    </row>
    <row r="54" spans="1:29" ht="30" customHeight="1" thickBot="1">
      <c r="A54" s="2">
        <v>50</v>
      </c>
      <c r="B54" s="6" t="s">
        <v>30</v>
      </c>
      <c r="C54" s="59"/>
      <c r="D54" s="67"/>
      <c r="E54" s="59"/>
      <c r="F54" s="60"/>
      <c r="G54" s="59"/>
      <c r="H54" s="23"/>
      <c r="I54" s="23"/>
      <c r="J54" s="23"/>
      <c r="K54" s="8">
        <v>2</v>
      </c>
      <c r="L54" s="106" t="s">
        <v>106</v>
      </c>
      <c r="M54" s="106" t="s">
        <v>106</v>
      </c>
      <c r="N54" s="67"/>
      <c r="O54" s="3"/>
      <c r="P54" s="8"/>
      <c r="Q54" s="3"/>
      <c r="R54" s="24"/>
      <c r="S54" s="24"/>
      <c r="T54" s="24"/>
      <c r="U54" s="3"/>
      <c r="V54" s="3"/>
      <c r="W54" s="3"/>
      <c r="X54" s="3"/>
      <c r="Y54" s="3"/>
      <c r="Z54" s="24"/>
      <c r="AA54" s="67"/>
      <c r="AB54" s="32">
        <f t="shared" si="4"/>
        <v>1</v>
      </c>
      <c r="AC54" s="12">
        <f t="shared" si="5"/>
        <v>2</v>
      </c>
    </row>
    <row r="55" spans="1:29" ht="30" customHeight="1" thickBot="1">
      <c r="A55" s="2">
        <v>51</v>
      </c>
      <c r="B55" s="6" t="s">
        <v>31</v>
      </c>
      <c r="C55" s="59"/>
      <c r="D55" s="67"/>
      <c r="E55" s="59"/>
      <c r="F55" s="60"/>
      <c r="G55" s="59"/>
      <c r="H55" s="82"/>
      <c r="I55" s="23"/>
      <c r="J55" s="82"/>
      <c r="K55" s="106" t="s">
        <v>106</v>
      </c>
      <c r="L55" s="106" t="s">
        <v>106</v>
      </c>
      <c r="M55" s="106" t="s">
        <v>106</v>
      </c>
      <c r="N55" s="3"/>
      <c r="O55" s="3"/>
      <c r="P55" s="8"/>
      <c r="Q55" s="3"/>
      <c r="R55" s="24"/>
      <c r="S55" s="24"/>
      <c r="T55" s="24"/>
      <c r="U55" s="3"/>
      <c r="V55" s="3"/>
      <c r="W55" s="3"/>
      <c r="X55" s="3"/>
      <c r="Y55" s="3"/>
      <c r="Z55" s="24"/>
      <c r="AA55" s="67"/>
      <c r="AB55" s="32">
        <f t="shared" si="4"/>
        <v>0</v>
      </c>
      <c r="AC55" s="12">
        <f t="shared" si="5"/>
        <v>0</v>
      </c>
    </row>
    <row r="56" spans="1:29" ht="30" customHeight="1" thickBot="1">
      <c r="A56" s="2">
        <v>52</v>
      </c>
      <c r="B56" s="6" t="s">
        <v>32</v>
      </c>
      <c r="C56" s="59"/>
      <c r="D56" s="67"/>
      <c r="E56" s="59"/>
      <c r="F56" s="60"/>
      <c r="G56" s="59"/>
      <c r="H56" s="83"/>
      <c r="I56" s="23"/>
      <c r="J56" s="83"/>
      <c r="K56" s="106" t="s">
        <v>106</v>
      </c>
      <c r="L56" s="106" t="s">
        <v>106</v>
      </c>
      <c r="M56" s="106" t="s">
        <v>106</v>
      </c>
      <c r="N56" s="8"/>
      <c r="O56" s="8"/>
      <c r="P56" s="8"/>
      <c r="Q56" s="8"/>
      <c r="R56" s="23"/>
      <c r="S56" s="23"/>
      <c r="T56" s="23"/>
      <c r="U56" s="8"/>
      <c r="V56" s="8"/>
      <c r="W56" s="8"/>
      <c r="X56" s="8"/>
      <c r="Y56" s="8"/>
      <c r="Z56" s="23"/>
      <c r="AA56" s="60"/>
      <c r="AB56" s="32">
        <f t="shared" si="4"/>
        <v>0</v>
      </c>
      <c r="AC56" s="12">
        <f t="shared" si="5"/>
        <v>0</v>
      </c>
    </row>
    <row r="57" spans="1:29" ht="30" customHeight="1" thickBot="1">
      <c r="A57" s="2">
        <v>53</v>
      </c>
      <c r="B57" s="6" t="s">
        <v>81</v>
      </c>
      <c r="C57" s="60"/>
      <c r="D57" s="66"/>
      <c r="E57" s="59"/>
      <c r="F57" s="23"/>
      <c r="G57" s="8"/>
      <c r="H57" s="23"/>
      <c r="I57" s="23"/>
      <c r="J57" s="23"/>
      <c r="K57" s="106" t="s">
        <v>106</v>
      </c>
      <c r="L57" s="106" t="s">
        <v>106</v>
      </c>
      <c r="M57" s="106" t="s">
        <v>106</v>
      </c>
      <c r="N57" s="8"/>
      <c r="O57" s="8"/>
      <c r="P57" s="8"/>
      <c r="Q57" s="8"/>
      <c r="R57" s="23"/>
      <c r="S57" s="23"/>
      <c r="T57" s="23"/>
      <c r="U57" s="8"/>
      <c r="V57" s="8"/>
      <c r="W57" s="8"/>
      <c r="X57" s="8"/>
      <c r="Y57" s="8"/>
      <c r="Z57" s="23"/>
      <c r="AA57" s="60"/>
      <c r="AB57" s="32">
        <f t="shared" si="4"/>
        <v>0</v>
      </c>
      <c r="AC57" s="12">
        <f t="shared" si="5"/>
        <v>0</v>
      </c>
    </row>
    <row r="58" spans="1:29" ht="30" customHeight="1" thickBot="1">
      <c r="A58" s="2">
        <v>54</v>
      </c>
      <c r="B58" s="6" t="s">
        <v>33</v>
      </c>
      <c r="C58" s="59"/>
      <c r="D58" s="67"/>
      <c r="E58" s="59"/>
      <c r="F58" s="60"/>
      <c r="G58" s="59"/>
      <c r="H58" s="23"/>
      <c r="I58" s="23"/>
      <c r="J58" s="23"/>
      <c r="K58" s="106" t="s">
        <v>106</v>
      </c>
      <c r="L58" s="106" t="s">
        <v>106</v>
      </c>
      <c r="M58" s="57">
        <v>2</v>
      </c>
      <c r="N58" s="8"/>
      <c r="O58" s="3"/>
      <c r="P58" s="8"/>
      <c r="Q58" s="8"/>
      <c r="R58" s="23"/>
      <c r="S58" s="23"/>
      <c r="T58" s="23"/>
      <c r="U58" s="8"/>
      <c r="V58" s="8"/>
      <c r="W58" s="8"/>
      <c r="X58" s="8"/>
      <c r="Y58" s="8"/>
      <c r="Z58" s="23"/>
      <c r="AA58" s="60"/>
      <c r="AB58" s="32">
        <f t="shared" si="4"/>
        <v>1</v>
      </c>
      <c r="AC58" s="12">
        <f t="shared" si="5"/>
        <v>2</v>
      </c>
    </row>
    <row r="59" spans="1:29" ht="30" customHeight="1" thickBot="1">
      <c r="A59" s="2">
        <v>55</v>
      </c>
      <c r="B59" s="6" t="s">
        <v>34</v>
      </c>
      <c r="C59" s="60"/>
      <c r="D59" s="66"/>
      <c r="E59" s="59"/>
      <c r="F59" s="60"/>
      <c r="G59" s="59"/>
      <c r="H59" s="23"/>
      <c r="I59" s="23"/>
      <c r="J59" s="23"/>
      <c r="K59" s="106" t="s">
        <v>106</v>
      </c>
      <c r="L59" s="106" t="s">
        <v>106</v>
      </c>
      <c r="M59" s="59">
        <v>2</v>
      </c>
      <c r="N59" s="8"/>
      <c r="O59" s="8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2">
        <f t="shared" si="4"/>
        <v>1</v>
      </c>
      <c r="AC59" s="12">
        <f t="shared" si="5"/>
        <v>2</v>
      </c>
    </row>
    <row r="60" spans="1:29" ht="30" customHeight="1" thickBot="1">
      <c r="A60" s="2">
        <v>56</v>
      </c>
      <c r="B60" s="6" t="s">
        <v>35</v>
      </c>
      <c r="C60" s="60"/>
      <c r="D60" s="66"/>
      <c r="E60" s="59"/>
      <c r="F60" s="60"/>
      <c r="G60" s="59"/>
      <c r="H60" s="23"/>
      <c r="I60" s="23"/>
      <c r="J60" s="23"/>
      <c r="K60" s="106" t="s">
        <v>106</v>
      </c>
      <c r="L60" s="106" t="s">
        <v>106</v>
      </c>
      <c r="M60" s="106" t="s">
        <v>106</v>
      </c>
      <c r="N60" s="8"/>
      <c r="O60" s="8"/>
      <c r="P60" s="8"/>
      <c r="Q60" s="8"/>
      <c r="R60" s="23"/>
      <c r="S60" s="23"/>
      <c r="T60" s="23"/>
      <c r="U60" s="8"/>
      <c r="V60" s="8"/>
      <c r="W60" s="8"/>
      <c r="X60" s="8"/>
      <c r="Y60" s="8"/>
      <c r="Z60" s="23"/>
      <c r="AA60" s="60"/>
      <c r="AB60" s="32">
        <f t="shared" si="4"/>
        <v>0</v>
      </c>
      <c r="AC60" s="12">
        <f t="shared" si="5"/>
        <v>0</v>
      </c>
    </row>
    <row r="61" spans="1:29" ht="30" customHeight="1" thickBot="1">
      <c r="A61" s="2">
        <v>57</v>
      </c>
      <c r="B61" s="76" t="s">
        <v>36</v>
      </c>
      <c r="C61" s="81"/>
      <c r="D61" s="87"/>
      <c r="E61" s="78"/>
      <c r="F61" s="103"/>
      <c r="G61" s="76"/>
      <c r="H61" s="85"/>
      <c r="I61" s="62"/>
      <c r="J61" s="62"/>
      <c r="K61" s="107" t="s">
        <v>106</v>
      </c>
      <c r="L61" s="111" t="s">
        <v>106</v>
      </c>
      <c r="M61" s="107" t="s">
        <v>106</v>
      </c>
      <c r="N61" s="81"/>
      <c r="O61" s="87"/>
      <c r="P61" s="78"/>
      <c r="Q61" s="76"/>
      <c r="R61" s="103"/>
      <c r="S61" s="103"/>
      <c r="T61" s="103"/>
      <c r="U61" s="76"/>
      <c r="V61" s="76"/>
      <c r="W61" s="76"/>
      <c r="X61" s="76"/>
      <c r="Y61" s="76"/>
      <c r="Z61" s="103"/>
      <c r="AA61" s="62"/>
      <c r="AB61" s="32">
        <f t="shared" si="4"/>
        <v>0</v>
      </c>
      <c r="AC61" s="12">
        <f t="shared" si="5"/>
        <v>0</v>
      </c>
    </row>
    <row r="62" ht="30" customHeight="1" thickBot="1"/>
    <row r="63" spans="3:27" s="68" customFormat="1" ht="30" customHeight="1" thickBot="1">
      <c r="C63" s="121" t="s">
        <v>46</v>
      </c>
      <c r="D63" s="122"/>
      <c r="E63" s="122"/>
      <c r="F63" s="122"/>
      <c r="G63" s="123"/>
      <c r="H63" s="121" t="s">
        <v>45</v>
      </c>
      <c r="I63" s="122"/>
      <c r="J63" s="122"/>
      <c r="K63" s="122"/>
      <c r="L63" s="122"/>
      <c r="M63" s="124"/>
      <c r="N63" s="121" t="s">
        <v>48</v>
      </c>
      <c r="O63" s="122"/>
      <c r="P63" s="122"/>
      <c r="Q63" s="124"/>
      <c r="R63" s="88"/>
      <c r="S63" s="88"/>
      <c r="T63" s="88"/>
      <c r="U63" s="88"/>
      <c r="V63" s="88"/>
      <c r="W63" s="88"/>
      <c r="X63" s="88"/>
      <c r="Y63" s="88"/>
      <c r="Z63" s="88"/>
      <c r="AA63" s="88"/>
    </row>
    <row r="64" spans="3:27" s="68" customFormat="1" ht="30" customHeight="1" thickBot="1">
      <c r="C64" s="125" t="s">
        <v>58</v>
      </c>
      <c r="D64" s="126"/>
      <c r="E64" s="126"/>
      <c r="F64" s="127"/>
      <c r="G64" s="72">
        <v>10</v>
      </c>
      <c r="H64" s="99"/>
      <c r="I64" s="46" t="s">
        <v>61</v>
      </c>
      <c r="J64" s="35"/>
      <c r="K64" s="102"/>
      <c r="L64" s="102"/>
      <c r="M64" s="88"/>
      <c r="N64" s="88"/>
      <c r="O64" s="88"/>
      <c r="P64" s="88"/>
      <c r="Q64" s="88"/>
      <c r="R64" s="88"/>
      <c r="S64" s="88"/>
      <c r="T64" s="113"/>
      <c r="U64" s="88"/>
      <c r="V64" s="88"/>
      <c r="W64" s="88"/>
      <c r="X64" s="88"/>
      <c r="Y64" s="88"/>
      <c r="Z64" s="88"/>
      <c r="AA64" s="88"/>
    </row>
    <row r="65" spans="3:27" s="68" customFormat="1" ht="30" customHeight="1" thickBot="1">
      <c r="C65" s="125" t="s">
        <v>59</v>
      </c>
      <c r="D65" s="126"/>
      <c r="E65" s="126"/>
      <c r="F65" s="127"/>
      <c r="G65" s="72">
        <v>10</v>
      </c>
      <c r="H65" s="100"/>
      <c r="I65" s="73" t="s">
        <v>61</v>
      </c>
      <c r="J65" s="35"/>
      <c r="K65" s="88"/>
      <c r="L65" s="88"/>
      <c r="M65" s="88"/>
      <c r="N65" s="88"/>
      <c r="O65" s="88"/>
      <c r="P65" s="88"/>
      <c r="Q65" s="88"/>
      <c r="R65" s="88"/>
      <c r="S65" s="88"/>
      <c r="T65" s="113"/>
      <c r="U65" s="88"/>
      <c r="V65" s="88"/>
      <c r="W65" s="88"/>
      <c r="X65" s="88"/>
      <c r="Y65" s="88"/>
      <c r="Z65" s="88"/>
      <c r="AA65" s="88"/>
    </row>
    <row r="66" spans="3:27" s="68" customFormat="1" ht="30" customHeight="1" thickBot="1">
      <c r="C66" s="125" t="s">
        <v>96</v>
      </c>
      <c r="D66" s="126"/>
      <c r="E66" s="126"/>
      <c r="F66" s="127"/>
      <c r="G66" s="72">
        <v>8</v>
      </c>
      <c r="H66" s="100"/>
      <c r="I66" s="73" t="s">
        <v>61</v>
      </c>
      <c r="J66" s="35"/>
      <c r="K66" s="88"/>
      <c r="L66" s="88"/>
      <c r="M66" s="88"/>
      <c r="N66" s="88"/>
      <c r="O66" s="88"/>
      <c r="P66" s="88"/>
      <c r="Q66" s="88"/>
      <c r="R66" s="88"/>
      <c r="S66" s="88"/>
      <c r="T66" s="113"/>
      <c r="U66" s="88"/>
      <c r="V66" s="88"/>
      <c r="W66" s="88"/>
      <c r="X66" s="88"/>
      <c r="Y66" s="88"/>
      <c r="Z66" s="88"/>
      <c r="AA66" s="88"/>
    </row>
    <row r="67" spans="3:27" s="68" customFormat="1" ht="30" customHeight="1" thickBot="1">
      <c r="C67" s="125" t="s">
        <v>84</v>
      </c>
      <c r="D67" s="126"/>
      <c r="E67" s="126"/>
      <c r="F67" s="127"/>
      <c r="G67" s="70">
        <v>5</v>
      </c>
      <c r="H67" s="101"/>
      <c r="I67" s="46" t="s">
        <v>70</v>
      </c>
      <c r="J67" s="35"/>
      <c r="K67" s="88"/>
      <c r="L67" s="88"/>
      <c r="M67" s="88"/>
      <c r="N67" s="88"/>
      <c r="O67" s="88"/>
      <c r="P67" s="88"/>
      <c r="Q67" s="88"/>
      <c r="R67" s="88"/>
      <c r="S67" s="88"/>
      <c r="T67" s="113"/>
      <c r="U67" s="88"/>
      <c r="V67" s="88"/>
      <c r="W67" s="88"/>
      <c r="X67" s="88"/>
      <c r="Y67" s="88"/>
      <c r="Z67" s="88"/>
      <c r="AA67" s="88"/>
    </row>
    <row r="68" spans="3:29" s="68" customFormat="1" ht="30" customHeight="1" thickBot="1">
      <c r="C68" s="125" t="s">
        <v>83</v>
      </c>
      <c r="D68" s="126"/>
      <c r="E68" s="126"/>
      <c r="F68" s="127"/>
      <c r="G68" s="70">
        <v>4</v>
      </c>
      <c r="H68" s="101"/>
      <c r="I68" s="73" t="s">
        <v>70</v>
      </c>
      <c r="J68" s="90"/>
      <c r="K68" s="90"/>
      <c r="L68" s="90"/>
      <c r="M68" s="90"/>
      <c r="N68" s="90"/>
      <c r="O68" s="90"/>
      <c r="P68" s="90"/>
      <c r="Q68" s="90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69"/>
    </row>
    <row r="69" spans="3:29" s="68" customFormat="1" ht="30" customHeight="1" thickBot="1">
      <c r="C69" s="125" t="s">
        <v>60</v>
      </c>
      <c r="D69" s="126"/>
      <c r="E69" s="126"/>
      <c r="F69" s="127"/>
      <c r="G69" s="70">
        <v>2</v>
      </c>
      <c r="H69" s="101"/>
      <c r="I69" s="46" t="s">
        <v>70</v>
      </c>
      <c r="J69" s="88"/>
      <c r="K69" s="88"/>
      <c r="L69" s="88"/>
      <c r="M69" s="88"/>
      <c r="N69" s="88"/>
      <c r="O69" s="88"/>
      <c r="P69" s="88"/>
      <c r="Q69" s="104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69"/>
    </row>
    <row r="70" spans="3:29" s="68" customFormat="1" ht="30" customHeight="1" thickBot="1">
      <c r="C70" s="125" t="s">
        <v>63</v>
      </c>
      <c r="D70" s="126"/>
      <c r="E70" s="126"/>
      <c r="F70" s="127"/>
      <c r="G70" s="70">
        <v>2</v>
      </c>
      <c r="H70" s="99"/>
      <c r="I70" s="46" t="s">
        <v>70</v>
      </c>
      <c r="J70" s="88"/>
      <c r="K70" s="88"/>
      <c r="L70" s="88"/>
      <c r="M70" s="88"/>
      <c r="N70" s="88"/>
      <c r="O70" s="88"/>
      <c r="P70" s="88"/>
      <c r="Q70" s="104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69"/>
    </row>
    <row r="71" spans="3:29" s="68" customFormat="1" ht="30" customHeight="1" thickBot="1">
      <c r="C71" s="125" t="s">
        <v>97</v>
      </c>
      <c r="D71" s="126"/>
      <c r="E71" s="126"/>
      <c r="F71" s="127"/>
      <c r="G71" s="70">
        <v>2</v>
      </c>
      <c r="H71" s="99"/>
      <c r="I71" s="46" t="s">
        <v>70</v>
      </c>
      <c r="J71" s="88"/>
      <c r="K71" s="88"/>
      <c r="L71" s="88"/>
      <c r="M71" s="88"/>
      <c r="N71" s="88"/>
      <c r="O71" s="88"/>
      <c r="P71" s="88"/>
      <c r="Q71" s="104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69"/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</sheetData>
  <sheetProtection/>
  <autoFilter ref="B1:B205"/>
  <mergeCells count="19">
    <mergeCell ref="C70:F70"/>
    <mergeCell ref="K2:AA2"/>
    <mergeCell ref="C71:F71"/>
    <mergeCell ref="H63:M63"/>
    <mergeCell ref="N63:Q63"/>
    <mergeCell ref="C64:F64"/>
    <mergeCell ref="C65:F65"/>
    <mergeCell ref="C66:F66"/>
    <mergeCell ref="C67:F67"/>
    <mergeCell ref="C63:G63"/>
    <mergeCell ref="C68:F68"/>
    <mergeCell ref="C69:F69"/>
    <mergeCell ref="AC2:AC3"/>
    <mergeCell ref="K1:AC1"/>
    <mergeCell ref="A1:B1"/>
    <mergeCell ref="C2:D2"/>
    <mergeCell ref="E2:G2"/>
    <mergeCell ref="H2:J2"/>
    <mergeCell ref="C1:J1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4" sqref="N4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25" width="4.7109375" style="90" customWidth="1"/>
  </cols>
  <sheetData>
    <row r="1" spans="1:31" s="1" customFormat="1" ht="60" customHeight="1" thickBot="1">
      <c r="A1" s="150" t="s">
        <v>39</v>
      </c>
      <c r="B1" s="151"/>
      <c r="C1" s="161" t="s">
        <v>109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3" t="s">
        <v>123</v>
      </c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5"/>
      <c r="AB1" s="21"/>
      <c r="AC1" s="21"/>
      <c r="AD1" s="21"/>
      <c r="AE1" s="21"/>
    </row>
    <row r="2" spans="1:30" s="1" customFormat="1" ht="21" customHeight="1" thickBot="1">
      <c r="A2" s="2"/>
      <c r="B2" s="5" t="s">
        <v>40</v>
      </c>
      <c r="C2" s="166" t="s">
        <v>73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8" t="s">
        <v>44</v>
      </c>
      <c r="AA2" s="145" t="s">
        <v>51</v>
      </c>
      <c r="AD2" s="74"/>
    </row>
    <row r="3" spans="1:27" s="1" customFormat="1" ht="165" customHeight="1" thickBot="1">
      <c r="A3" s="2"/>
      <c r="B3" s="5" t="s">
        <v>41</v>
      </c>
      <c r="C3" s="22" t="s">
        <v>98</v>
      </c>
      <c r="D3" s="22" t="s">
        <v>99</v>
      </c>
      <c r="E3" s="22" t="s">
        <v>100</v>
      </c>
      <c r="F3" s="22" t="s">
        <v>101</v>
      </c>
      <c r="G3" s="22" t="s">
        <v>110</v>
      </c>
      <c r="H3" s="22" t="s">
        <v>102</v>
      </c>
      <c r="I3" s="109" t="s">
        <v>103</v>
      </c>
      <c r="J3" s="22" t="s">
        <v>104</v>
      </c>
      <c r="K3" s="22" t="s">
        <v>119</v>
      </c>
      <c r="L3" s="22" t="s">
        <v>120</v>
      </c>
      <c r="M3" s="22" t="s">
        <v>121</v>
      </c>
      <c r="N3" s="22" t="s">
        <v>127</v>
      </c>
      <c r="O3" s="22" t="s">
        <v>125</v>
      </c>
      <c r="P3" s="22" t="s">
        <v>126</v>
      </c>
      <c r="Q3" s="22"/>
      <c r="R3" s="22"/>
      <c r="S3" s="22"/>
      <c r="T3" s="22"/>
      <c r="U3" s="22"/>
      <c r="V3" s="22"/>
      <c r="W3" s="22"/>
      <c r="X3" s="22"/>
      <c r="Y3" s="22"/>
      <c r="Z3" s="169"/>
      <c r="AA3" s="146"/>
    </row>
    <row r="4" spans="1:27" s="1" customFormat="1" ht="27.75" customHeight="1" thickBot="1">
      <c r="A4" s="2" t="s">
        <v>38</v>
      </c>
      <c r="B4" s="4" t="s">
        <v>0</v>
      </c>
      <c r="C4" s="15">
        <f>COUNTIF(C5:C61,"2")</f>
        <v>28</v>
      </c>
      <c r="D4" s="84">
        <f>COUNTIF(D5:D61,"2")+1</f>
        <v>34</v>
      </c>
      <c r="E4" s="84">
        <f>COUNTIF(E5:E61,"2")+1</f>
        <v>34</v>
      </c>
      <c r="F4" s="15">
        <f>COUNTIF(F5:F61,"2")+1</f>
        <v>30</v>
      </c>
      <c r="G4" s="15">
        <f aca="true" t="shared" si="0" ref="G4:Y4">COUNTIF(G5:G61,"2")</f>
        <v>24</v>
      </c>
      <c r="H4" s="15">
        <f t="shared" si="0"/>
        <v>2</v>
      </c>
      <c r="I4" s="110">
        <f>COUNTIF(I5:I61,"4")+1</f>
        <v>27</v>
      </c>
      <c r="J4" s="15">
        <f t="shared" si="0"/>
        <v>4</v>
      </c>
      <c r="K4" s="15">
        <f t="shared" si="0"/>
        <v>14</v>
      </c>
      <c r="L4" s="15">
        <f>COUNTIF(L5:L61,"2")+1</f>
        <v>12</v>
      </c>
      <c r="M4" s="15">
        <f>COUNTIF(M5:M61,"2")+2</f>
        <v>19</v>
      </c>
      <c r="N4" s="15">
        <f>COUNTIF(N5:N61,"2")+1</f>
        <v>15</v>
      </c>
      <c r="O4" s="15">
        <f>COUNTIF(O5:O61,"2")</f>
        <v>0</v>
      </c>
      <c r="P4" s="15">
        <f>COUNTIF(P5:P61,"2")</f>
        <v>0</v>
      </c>
      <c r="Q4" s="15">
        <f t="shared" si="0"/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5">
        <f>COUNTIF(V5:V61,"2")</f>
        <v>0</v>
      </c>
      <c r="W4" s="15">
        <f t="shared" si="0"/>
        <v>0</v>
      </c>
      <c r="X4" s="15">
        <f t="shared" si="0"/>
        <v>0</v>
      </c>
      <c r="Y4" s="15">
        <f t="shared" si="0"/>
        <v>0</v>
      </c>
      <c r="Z4" s="75">
        <f>SUM(B4:Y4)</f>
        <v>243</v>
      </c>
      <c r="AA4" s="16" t="s">
        <v>49</v>
      </c>
    </row>
    <row r="5" spans="1:27" ht="28.5" customHeight="1" thickBot="1">
      <c r="A5" s="2">
        <v>1</v>
      </c>
      <c r="B5" s="6" t="s">
        <v>1</v>
      </c>
      <c r="C5" s="106" t="s">
        <v>106</v>
      </c>
      <c r="D5" s="106" t="s">
        <v>106</v>
      </c>
      <c r="E5" s="106" t="s">
        <v>106</v>
      </c>
      <c r="F5" s="106" t="s">
        <v>106</v>
      </c>
      <c r="G5" s="106" t="s">
        <v>106</v>
      </c>
      <c r="H5" s="8"/>
      <c r="I5" s="106" t="s">
        <v>106</v>
      </c>
      <c r="J5" s="8"/>
      <c r="K5" s="106" t="s">
        <v>106</v>
      </c>
      <c r="L5" s="106" t="s">
        <v>106</v>
      </c>
      <c r="M5" s="106" t="s">
        <v>106</v>
      </c>
      <c r="N5" s="106" t="s">
        <v>106</v>
      </c>
      <c r="O5" s="106"/>
      <c r="P5" s="106"/>
      <c r="Q5" s="3"/>
      <c r="R5" s="106"/>
      <c r="S5" s="106"/>
      <c r="T5" s="106"/>
      <c r="U5" s="106"/>
      <c r="V5" s="106"/>
      <c r="W5" s="106"/>
      <c r="X5" s="106"/>
      <c r="Y5" s="24"/>
      <c r="Z5" s="71">
        <f aca="true" t="shared" si="1" ref="Z5:Z39">COUNTIF(C5:Y5,"2")+COUNTIF(C5:Y5,"4")</f>
        <v>0</v>
      </c>
      <c r="AA5" s="12">
        <f aca="true" t="shared" si="2" ref="AA5:AA36">SUM(C5:Y5)</f>
        <v>0</v>
      </c>
    </row>
    <row r="6" spans="1:27" ht="28.5" customHeight="1" thickBot="1">
      <c r="A6" s="2">
        <v>2</v>
      </c>
      <c r="B6" s="6" t="s">
        <v>91</v>
      </c>
      <c r="C6" s="8">
        <v>2</v>
      </c>
      <c r="D6" s="8">
        <v>2</v>
      </c>
      <c r="E6" s="106" t="s">
        <v>106</v>
      </c>
      <c r="F6" s="8">
        <v>2</v>
      </c>
      <c r="G6" s="8">
        <v>2</v>
      </c>
      <c r="H6" s="8"/>
      <c r="I6" s="8">
        <v>4</v>
      </c>
      <c r="J6" s="8"/>
      <c r="K6" s="106" t="s">
        <v>106</v>
      </c>
      <c r="L6" s="106" t="s">
        <v>106</v>
      </c>
      <c r="M6" s="106" t="s">
        <v>106</v>
      </c>
      <c r="N6" s="8">
        <v>2</v>
      </c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24"/>
      <c r="Z6" s="71">
        <f t="shared" si="1"/>
        <v>6</v>
      </c>
      <c r="AA6" s="12">
        <f t="shared" si="2"/>
        <v>14</v>
      </c>
    </row>
    <row r="7" spans="1:27" ht="28.5" customHeight="1" thickBot="1">
      <c r="A7" s="2">
        <v>3</v>
      </c>
      <c r="B7" s="6" t="s">
        <v>66</v>
      </c>
      <c r="C7" s="106" t="s">
        <v>106</v>
      </c>
      <c r="D7" s="106" t="s">
        <v>106</v>
      </c>
      <c r="E7" s="8">
        <v>2</v>
      </c>
      <c r="F7" s="106" t="s">
        <v>106</v>
      </c>
      <c r="G7" s="8">
        <v>2</v>
      </c>
      <c r="H7" s="8"/>
      <c r="I7" s="106" t="s">
        <v>106</v>
      </c>
      <c r="J7" s="8"/>
      <c r="K7" s="106" t="s">
        <v>106</v>
      </c>
      <c r="L7" s="106" t="s">
        <v>106</v>
      </c>
      <c r="M7" s="106" t="s">
        <v>106</v>
      </c>
      <c r="N7" s="106" t="s">
        <v>106</v>
      </c>
      <c r="O7" s="106"/>
      <c r="P7" s="106"/>
      <c r="Q7" s="106"/>
      <c r="R7" s="3"/>
      <c r="S7" s="3"/>
      <c r="T7" s="106"/>
      <c r="U7" s="106"/>
      <c r="V7" s="106"/>
      <c r="W7" s="106"/>
      <c r="X7" s="106"/>
      <c r="Y7" s="24"/>
      <c r="Z7" s="71">
        <f t="shared" si="1"/>
        <v>2</v>
      </c>
      <c r="AA7" s="12">
        <f t="shared" si="2"/>
        <v>4</v>
      </c>
    </row>
    <row r="8" spans="1:27" ht="28.5" customHeight="1" thickBot="1">
      <c r="A8" s="2">
        <v>4</v>
      </c>
      <c r="B8" s="6" t="s">
        <v>74</v>
      </c>
      <c r="C8" s="8">
        <v>2</v>
      </c>
      <c r="D8" s="106" t="s">
        <v>106</v>
      </c>
      <c r="E8" s="8">
        <v>2</v>
      </c>
      <c r="F8" s="3">
        <v>2</v>
      </c>
      <c r="G8" s="3">
        <v>2</v>
      </c>
      <c r="H8" s="8"/>
      <c r="I8" s="8">
        <v>4</v>
      </c>
      <c r="J8" s="8"/>
      <c r="K8" s="8">
        <v>2</v>
      </c>
      <c r="L8" s="106" t="s">
        <v>106</v>
      </c>
      <c r="M8" s="8">
        <v>2</v>
      </c>
      <c r="N8" s="106" t="s">
        <v>106</v>
      </c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24"/>
      <c r="Z8" s="71">
        <f t="shared" si="1"/>
        <v>7</v>
      </c>
      <c r="AA8" s="12">
        <f t="shared" si="2"/>
        <v>16</v>
      </c>
    </row>
    <row r="9" spans="1:27" ht="28.5" customHeight="1" thickBot="1">
      <c r="A9" s="2">
        <v>5</v>
      </c>
      <c r="B9" s="6" t="s">
        <v>2</v>
      </c>
      <c r="C9" s="8">
        <v>2</v>
      </c>
      <c r="D9" s="8">
        <v>2</v>
      </c>
      <c r="E9" s="8">
        <v>2</v>
      </c>
      <c r="F9" s="106" t="s">
        <v>106</v>
      </c>
      <c r="G9" s="106" t="s">
        <v>106</v>
      </c>
      <c r="H9" s="8"/>
      <c r="I9" s="8">
        <v>4</v>
      </c>
      <c r="J9" s="8"/>
      <c r="K9" s="106" t="s">
        <v>106</v>
      </c>
      <c r="L9" s="106" t="s">
        <v>106</v>
      </c>
      <c r="M9" s="106" t="s">
        <v>106</v>
      </c>
      <c r="N9" s="106" t="s">
        <v>106</v>
      </c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24"/>
      <c r="Z9" s="71">
        <f t="shared" si="1"/>
        <v>4</v>
      </c>
      <c r="AA9" s="12">
        <f t="shared" si="2"/>
        <v>10</v>
      </c>
    </row>
    <row r="10" spans="1:27" ht="28.5" customHeight="1" thickBot="1">
      <c r="A10" s="2">
        <v>6</v>
      </c>
      <c r="B10" s="6" t="s">
        <v>3</v>
      </c>
      <c r="C10" s="106" t="s">
        <v>106</v>
      </c>
      <c r="D10" s="8">
        <v>2</v>
      </c>
      <c r="E10" s="106" t="s">
        <v>106</v>
      </c>
      <c r="F10" s="106" t="s">
        <v>106</v>
      </c>
      <c r="G10" s="106" t="s">
        <v>106</v>
      </c>
      <c r="H10" s="8"/>
      <c r="I10" s="106" t="s">
        <v>106</v>
      </c>
      <c r="J10" s="8"/>
      <c r="K10" s="106" t="s">
        <v>106</v>
      </c>
      <c r="L10" s="106" t="s">
        <v>106</v>
      </c>
      <c r="M10" s="106" t="s">
        <v>106</v>
      </c>
      <c r="N10" s="106" t="s">
        <v>106</v>
      </c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24"/>
      <c r="Z10" s="71">
        <f t="shared" si="1"/>
        <v>1</v>
      </c>
      <c r="AA10" s="12">
        <f t="shared" si="2"/>
        <v>2</v>
      </c>
    </row>
    <row r="11" spans="1:27" ht="28.5" customHeight="1" thickBot="1">
      <c r="A11" s="2">
        <v>7</v>
      </c>
      <c r="B11" s="6" t="s">
        <v>93</v>
      </c>
      <c r="C11" s="8">
        <v>2</v>
      </c>
      <c r="D11" s="8">
        <v>2</v>
      </c>
      <c r="E11" s="8">
        <v>2</v>
      </c>
      <c r="F11" s="8">
        <v>2</v>
      </c>
      <c r="G11" s="8">
        <v>2</v>
      </c>
      <c r="H11" s="8"/>
      <c r="I11" s="106" t="s">
        <v>106</v>
      </c>
      <c r="J11" s="8"/>
      <c r="K11" s="8">
        <v>2</v>
      </c>
      <c r="L11" s="8">
        <v>2</v>
      </c>
      <c r="M11" s="106" t="s">
        <v>106</v>
      </c>
      <c r="N11" s="8">
        <v>2</v>
      </c>
      <c r="O11" s="57"/>
      <c r="P11" s="106"/>
      <c r="Q11" s="106"/>
      <c r="R11" s="106"/>
      <c r="S11" s="106"/>
      <c r="T11" s="106"/>
      <c r="U11" s="106"/>
      <c r="V11" s="106"/>
      <c r="W11" s="106"/>
      <c r="X11" s="106"/>
      <c r="Y11" s="24"/>
      <c r="Z11" s="71">
        <f t="shared" si="1"/>
        <v>8</v>
      </c>
      <c r="AA11" s="12">
        <f t="shared" si="2"/>
        <v>16</v>
      </c>
    </row>
    <row r="12" spans="1:27" ht="28.5" customHeight="1" thickBot="1">
      <c r="A12" s="2">
        <v>8</v>
      </c>
      <c r="B12" s="6" t="s">
        <v>4</v>
      </c>
      <c r="C12" s="106" t="s">
        <v>106</v>
      </c>
      <c r="D12" s="106" t="s">
        <v>106</v>
      </c>
      <c r="E12" s="106" t="s">
        <v>106</v>
      </c>
      <c r="F12" s="106" t="s">
        <v>106</v>
      </c>
      <c r="G12" s="106" t="s">
        <v>106</v>
      </c>
      <c r="H12" s="8"/>
      <c r="I12" s="106" t="s">
        <v>106</v>
      </c>
      <c r="J12" s="8"/>
      <c r="K12" s="106" t="s">
        <v>106</v>
      </c>
      <c r="L12" s="106" t="s">
        <v>106</v>
      </c>
      <c r="M12" s="106" t="s">
        <v>106</v>
      </c>
      <c r="N12" s="106" t="s">
        <v>106</v>
      </c>
      <c r="O12" s="106"/>
      <c r="P12" s="106"/>
      <c r="Q12" s="106"/>
      <c r="R12" s="3"/>
      <c r="S12" s="106"/>
      <c r="T12" s="106"/>
      <c r="U12" s="106"/>
      <c r="V12" s="106"/>
      <c r="W12" s="106"/>
      <c r="X12" s="106"/>
      <c r="Y12" s="24"/>
      <c r="Z12" s="71">
        <f t="shared" si="1"/>
        <v>0</v>
      </c>
      <c r="AA12" s="12">
        <f t="shared" si="2"/>
        <v>0</v>
      </c>
    </row>
    <row r="13" spans="1:27" ht="28.5" customHeight="1" thickBot="1">
      <c r="A13" s="2">
        <v>9</v>
      </c>
      <c r="B13" s="6" t="s">
        <v>5</v>
      </c>
      <c r="C13" s="106" t="s">
        <v>106</v>
      </c>
      <c r="D13" s="106" t="s">
        <v>106</v>
      </c>
      <c r="E13" s="106" t="s">
        <v>106</v>
      </c>
      <c r="F13" s="106" t="s">
        <v>106</v>
      </c>
      <c r="G13" s="106" t="s">
        <v>106</v>
      </c>
      <c r="H13" s="8"/>
      <c r="I13" s="106" t="s">
        <v>106</v>
      </c>
      <c r="J13" s="8"/>
      <c r="K13" s="106" t="s">
        <v>106</v>
      </c>
      <c r="L13" s="106" t="s">
        <v>106</v>
      </c>
      <c r="M13" s="106" t="s">
        <v>106</v>
      </c>
      <c r="N13" s="106" t="s">
        <v>106</v>
      </c>
      <c r="O13" s="106"/>
      <c r="P13" s="106"/>
      <c r="Q13" s="3"/>
      <c r="R13" s="106"/>
      <c r="S13" s="106"/>
      <c r="T13" s="3"/>
      <c r="U13" s="106"/>
      <c r="V13" s="3"/>
      <c r="W13" s="106"/>
      <c r="X13" s="3"/>
      <c r="Y13" s="24"/>
      <c r="Z13" s="71">
        <f t="shared" si="1"/>
        <v>0</v>
      </c>
      <c r="AA13" s="12">
        <f t="shared" si="2"/>
        <v>0</v>
      </c>
    </row>
    <row r="14" spans="1:27" ht="28.5" customHeight="1" thickBot="1">
      <c r="A14" s="2">
        <v>10</v>
      </c>
      <c r="B14" s="6" t="s">
        <v>71</v>
      </c>
      <c r="C14" s="8">
        <v>2</v>
      </c>
      <c r="D14" s="8">
        <v>2</v>
      </c>
      <c r="E14" s="8">
        <v>2</v>
      </c>
      <c r="F14" s="8">
        <v>2</v>
      </c>
      <c r="G14" s="8">
        <v>2</v>
      </c>
      <c r="H14" s="8"/>
      <c r="I14" s="106" t="s">
        <v>106</v>
      </c>
      <c r="J14" s="8"/>
      <c r="K14" s="8">
        <v>2</v>
      </c>
      <c r="L14" s="106" t="s">
        <v>106</v>
      </c>
      <c r="M14" s="106" t="s">
        <v>106</v>
      </c>
      <c r="N14" s="8">
        <v>2</v>
      </c>
      <c r="O14" s="8"/>
      <c r="P14" s="106"/>
      <c r="Q14" s="3"/>
      <c r="R14" s="106"/>
      <c r="S14" s="106"/>
      <c r="T14" s="106"/>
      <c r="U14" s="106"/>
      <c r="V14" s="106"/>
      <c r="W14" s="106"/>
      <c r="X14" s="106"/>
      <c r="Y14" s="24"/>
      <c r="Z14" s="71">
        <f t="shared" si="1"/>
        <v>7</v>
      </c>
      <c r="AA14" s="12">
        <f t="shared" si="2"/>
        <v>14</v>
      </c>
    </row>
    <row r="15" spans="1:27" ht="28.5" customHeight="1" thickBot="1">
      <c r="A15" s="2">
        <v>11</v>
      </c>
      <c r="B15" s="6" t="s">
        <v>64</v>
      </c>
      <c r="C15" s="8">
        <v>2</v>
      </c>
      <c r="D15" s="106" t="s">
        <v>106</v>
      </c>
      <c r="E15" s="8">
        <v>2</v>
      </c>
      <c r="F15" s="106" t="s">
        <v>106</v>
      </c>
      <c r="G15" s="8">
        <v>2</v>
      </c>
      <c r="H15" s="8"/>
      <c r="I15" s="3">
        <v>4</v>
      </c>
      <c r="J15" s="8"/>
      <c r="K15" s="106" t="s">
        <v>106</v>
      </c>
      <c r="L15" s="3">
        <v>2</v>
      </c>
      <c r="M15" s="106" t="s">
        <v>106</v>
      </c>
      <c r="N15" s="8">
        <v>2</v>
      </c>
      <c r="O15" s="106"/>
      <c r="P15" s="106"/>
      <c r="Q15" s="3"/>
      <c r="R15" s="106"/>
      <c r="S15" s="3"/>
      <c r="T15" s="106"/>
      <c r="U15" s="106"/>
      <c r="V15" s="106"/>
      <c r="W15" s="106"/>
      <c r="X15" s="106"/>
      <c r="Y15" s="3"/>
      <c r="Z15" s="71">
        <f t="shared" si="1"/>
        <v>6</v>
      </c>
      <c r="AA15" s="12">
        <f t="shared" si="2"/>
        <v>14</v>
      </c>
    </row>
    <row r="16" spans="1:27" ht="28.5" customHeight="1" thickBot="1">
      <c r="A16" s="2">
        <v>12</v>
      </c>
      <c r="B16" s="6" t="s">
        <v>92</v>
      </c>
      <c r="C16" s="8">
        <v>2</v>
      </c>
      <c r="D16" s="8">
        <v>2</v>
      </c>
      <c r="E16" s="8">
        <v>2</v>
      </c>
      <c r="F16" s="8">
        <v>2</v>
      </c>
      <c r="G16" s="106" t="s">
        <v>106</v>
      </c>
      <c r="H16" s="8"/>
      <c r="I16" s="8">
        <v>4</v>
      </c>
      <c r="J16" s="8"/>
      <c r="K16" s="106" t="s">
        <v>106</v>
      </c>
      <c r="L16" s="106" t="s">
        <v>106</v>
      </c>
      <c r="M16" s="106" t="s">
        <v>106</v>
      </c>
      <c r="N16" s="8">
        <v>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3"/>
      <c r="Z16" s="71">
        <f t="shared" si="1"/>
        <v>6</v>
      </c>
      <c r="AA16" s="12">
        <f t="shared" si="2"/>
        <v>14</v>
      </c>
    </row>
    <row r="17" spans="1:27" ht="28.5" customHeight="1" thickBot="1">
      <c r="A17" s="2">
        <v>13</v>
      </c>
      <c r="B17" s="6" t="s">
        <v>37</v>
      </c>
      <c r="C17" s="8">
        <v>2</v>
      </c>
      <c r="D17" s="8">
        <v>2</v>
      </c>
      <c r="E17" s="8"/>
      <c r="F17" s="106" t="s">
        <v>106</v>
      </c>
      <c r="G17" s="106" t="s">
        <v>106</v>
      </c>
      <c r="H17" s="8"/>
      <c r="I17" s="106" t="s">
        <v>106</v>
      </c>
      <c r="J17" s="8"/>
      <c r="K17" s="106" t="s">
        <v>106</v>
      </c>
      <c r="L17" s="106" t="s">
        <v>106</v>
      </c>
      <c r="M17" s="8">
        <v>2</v>
      </c>
      <c r="N17" s="106" t="s">
        <v>106</v>
      </c>
      <c r="O17" s="106"/>
      <c r="P17" s="106"/>
      <c r="Q17" s="106"/>
      <c r="R17" s="3"/>
      <c r="S17" s="3"/>
      <c r="T17" s="3"/>
      <c r="U17" s="106"/>
      <c r="V17" s="106"/>
      <c r="W17" s="106"/>
      <c r="X17" s="106"/>
      <c r="Y17" s="24"/>
      <c r="Z17" s="71">
        <f t="shared" si="1"/>
        <v>3</v>
      </c>
      <c r="AA17" s="12">
        <f t="shared" si="2"/>
        <v>6</v>
      </c>
    </row>
    <row r="18" spans="1:27" ht="28.5" customHeight="1" thickBot="1">
      <c r="A18" s="2">
        <v>14</v>
      </c>
      <c r="B18" s="6" t="s">
        <v>69</v>
      </c>
      <c r="C18" s="8">
        <v>2</v>
      </c>
      <c r="D18" s="106" t="s">
        <v>106</v>
      </c>
      <c r="E18" s="8">
        <v>2</v>
      </c>
      <c r="F18" s="106" t="s">
        <v>106</v>
      </c>
      <c r="G18" s="106" t="s">
        <v>106</v>
      </c>
      <c r="H18" s="8"/>
      <c r="I18" s="106" t="s">
        <v>106</v>
      </c>
      <c r="J18" s="8"/>
      <c r="K18" s="106" t="s">
        <v>106</v>
      </c>
      <c r="L18" s="106" t="s">
        <v>106</v>
      </c>
      <c r="M18" s="106" t="s">
        <v>106</v>
      </c>
      <c r="N18" s="106" t="s">
        <v>106</v>
      </c>
      <c r="O18" s="106"/>
      <c r="P18" s="106"/>
      <c r="Q18" s="106"/>
      <c r="R18" s="106"/>
      <c r="S18" s="106"/>
      <c r="T18" s="3"/>
      <c r="U18" s="3"/>
      <c r="V18" s="106"/>
      <c r="W18" s="106"/>
      <c r="X18" s="106"/>
      <c r="Y18" s="3"/>
      <c r="Z18" s="71">
        <f t="shared" si="1"/>
        <v>2</v>
      </c>
      <c r="AA18" s="12">
        <f t="shared" si="2"/>
        <v>4</v>
      </c>
    </row>
    <row r="19" spans="1:27" ht="28.5" customHeight="1" thickBot="1">
      <c r="A19" s="2">
        <v>15</v>
      </c>
      <c r="B19" s="6" t="s">
        <v>6</v>
      </c>
      <c r="C19" s="106" t="s">
        <v>106</v>
      </c>
      <c r="D19" s="106" t="s">
        <v>106</v>
      </c>
      <c r="E19" s="106" t="s">
        <v>106</v>
      </c>
      <c r="F19" s="106" t="s">
        <v>106</v>
      </c>
      <c r="G19" s="106" t="s">
        <v>106</v>
      </c>
      <c r="H19" s="8"/>
      <c r="I19" s="106" t="s">
        <v>106</v>
      </c>
      <c r="J19" s="8"/>
      <c r="K19" s="106" t="s">
        <v>106</v>
      </c>
      <c r="L19" s="106" t="s">
        <v>106</v>
      </c>
      <c r="M19" s="106" t="s">
        <v>106</v>
      </c>
      <c r="N19" s="106" t="s">
        <v>106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3"/>
      <c r="Z19" s="71">
        <f t="shared" si="1"/>
        <v>0</v>
      </c>
      <c r="AA19" s="12">
        <f t="shared" si="2"/>
        <v>0</v>
      </c>
    </row>
    <row r="20" spans="1:27" ht="28.5" customHeight="1" thickBot="1">
      <c r="A20" s="2">
        <v>16</v>
      </c>
      <c r="B20" s="6" t="s">
        <v>75</v>
      </c>
      <c r="C20" s="106" t="s">
        <v>106</v>
      </c>
      <c r="D20" s="106" t="s">
        <v>106</v>
      </c>
      <c r="E20" s="106" t="s">
        <v>106</v>
      </c>
      <c r="F20" s="106" t="s">
        <v>106</v>
      </c>
      <c r="G20" s="106" t="s">
        <v>106</v>
      </c>
      <c r="H20" s="8"/>
      <c r="I20" s="106" t="s">
        <v>106</v>
      </c>
      <c r="J20" s="8"/>
      <c r="K20" s="106" t="s">
        <v>106</v>
      </c>
      <c r="L20" s="106" t="s">
        <v>106</v>
      </c>
      <c r="M20" s="106" t="s">
        <v>106</v>
      </c>
      <c r="N20" s="106" t="s">
        <v>106</v>
      </c>
      <c r="O20" s="3"/>
      <c r="P20" s="106"/>
      <c r="Q20" s="3"/>
      <c r="R20" s="3"/>
      <c r="S20" s="106"/>
      <c r="T20" s="3"/>
      <c r="U20" s="106"/>
      <c r="V20" s="106"/>
      <c r="W20" s="3"/>
      <c r="X20" s="3"/>
      <c r="Y20" s="3"/>
      <c r="Z20" s="71">
        <f t="shared" si="1"/>
        <v>0</v>
      </c>
      <c r="AA20" s="12">
        <f t="shared" si="2"/>
        <v>0</v>
      </c>
    </row>
    <row r="21" spans="1:27" ht="28.5" customHeight="1" thickBot="1">
      <c r="A21" s="2">
        <v>17</v>
      </c>
      <c r="B21" s="6" t="s">
        <v>7</v>
      </c>
      <c r="C21" s="106" t="s">
        <v>106</v>
      </c>
      <c r="D21" s="8">
        <v>2</v>
      </c>
      <c r="E21" s="106" t="s">
        <v>106</v>
      </c>
      <c r="F21" s="8">
        <v>2</v>
      </c>
      <c r="G21" s="8">
        <v>2</v>
      </c>
      <c r="H21" s="8"/>
      <c r="I21" s="8">
        <v>4</v>
      </c>
      <c r="J21" s="8"/>
      <c r="K21" s="106" t="s">
        <v>106</v>
      </c>
      <c r="L21" s="106" t="s">
        <v>106</v>
      </c>
      <c r="M21" s="8">
        <v>1</v>
      </c>
      <c r="N21" s="106" t="s">
        <v>106</v>
      </c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24"/>
      <c r="Z21" s="71">
        <f t="shared" si="1"/>
        <v>4</v>
      </c>
      <c r="AA21" s="12">
        <f t="shared" si="2"/>
        <v>11</v>
      </c>
    </row>
    <row r="22" spans="1:27" ht="28.5" customHeight="1" thickBot="1">
      <c r="A22" s="2">
        <v>18</v>
      </c>
      <c r="B22" s="6" t="s">
        <v>8</v>
      </c>
      <c r="C22" s="8">
        <v>2</v>
      </c>
      <c r="D22" s="8">
        <v>2</v>
      </c>
      <c r="E22" s="8">
        <v>2</v>
      </c>
      <c r="F22" s="106" t="s">
        <v>106</v>
      </c>
      <c r="G22" s="106" t="s">
        <v>106</v>
      </c>
      <c r="H22" s="8"/>
      <c r="I22" s="106" t="s">
        <v>106</v>
      </c>
      <c r="J22" s="8"/>
      <c r="K22" s="106" t="s">
        <v>106</v>
      </c>
      <c r="L22" s="106" t="s">
        <v>106</v>
      </c>
      <c r="M22" s="106" t="s">
        <v>106</v>
      </c>
      <c r="N22" s="8">
        <v>2</v>
      </c>
      <c r="O22" s="106"/>
      <c r="P22" s="106"/>
      <c r="Q22" s="3"/>
      <c r="R22" s="106"/>
      <c r="S22" s="106"/>
      <c r="T22" s="106"/>
      <c r="U22" s="106"/>
      <c r="V22" s="106"/>
      <c r="W22" s="106"/>
      <c r="X22" s="106"/>
      <c r="Y22" s="24"/>
      <c r="Z22" s="71">
        <f t="shared" si="1"/>
        <v>4</v>
      </c>
      <c r="AA22" s="12">
        <f t="shared" si="2"/>
        <v>8</v>
      </c>
    </row>
    <row r="23" spans="1:27" ht="28.5" customHeight="1" thickBot="1">
      <c r="A23" s="2">
        <v>19</v>
      </c>
      <c r="B23" s="6" t="s">
        <v>9</v>
      </c>
      <c r="C23" s="106" t="s">
        <v>106</v>
      </c>
      <c r="D23" s="8">
        <v>2</v>
      </c>
      <c r="E23" s="106" t="s">
        <v>106</v>
      </c>
      <c r="F23" s="8">
        <v>2</v>
      </c>
      <c r="G23" s="8">
        <v>2</v>
      </c>
      <c r="H23" s="8"/>
      <c r="I23" s="8">
        <v>4</v>
      </c>
      <c r="J23" s="8"/>
      <c r="K23" s="106" t="s">
        <v>106</v>
      </c>
      <c r="L23" s="106" t="s">
        <v>106</v>
      </c>
      <c r="M23" s="106" t="s">
        <v>106</v>
      </c>
      <c r="N23" s="106" t="s">
        <v>106</v>
      </c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24"/>
      <c r="Z23" s="71">
        <f t="shared" si="1"/>
        <v>4</v>
      </c>
      <c r="AA23" s="12">
        <f t="shared" si="2"/>
        <v>10</v>
      </c>
    </row>
    <row r="24" spans="1:27" ht="28.5" customHeight="1" thickBot="1">
      <c r="A24" s="2">
        <v>20</v>
      </c>
      <c r="B24" s="6" t="s">
        <v>10</v>
      </c>
      <c r="C24" s="106" t="s">
        <v>106</v>
      </c>
      <c r="D24" s="8">
        <v>2</v>
      </c>
      <c r="E24" s="8">
        <v>2</v>
      </c>
      <c r="F24" s="8">
        <v>2</v>
      </c>
      <c r="G24" s="106" t="s">
        <v>106</v>
      </c>
      <c r="H24" s="8"/>
      <c r="I24" s="3">
        <v>4</v>
      </c>
      <c r="J24" s="8"/>
      <c r="K24" s="106" t="s">
        <v>106</v>
      </c>
      <c r="L24" s="106" t="s">
        <v>106</v>
      </c>
      <c r="M24" s="106" t="s">
        <v>106</v>
      </c>
      <c r="N24" s="106" t="s">
        <v>106</v>
      </c>
      <c r="O24" s="3"/>
      <c r="P24" s="106"/>
      <c r="Q24" s="3"/>
      <c r="R24" s="106"/>
      <c r="S24" s="3"/>
      <c r="T24" s="3"/>
      <c r="U24" s="106"/>
      <c r="V24" s="106"/>
      <c r="W24" s="3"/>
      <c r="X24" s="106"/>
      <c r="Y24" s="24"/>
      <c r="Z24" s="71">
        <f t="shared" si="1"/>
        <v>4</v>
      </c>
      <c r="AA24" s="12">
        <f t="shared" si="2"/>
        <v>10</v>
      </c>
    </row>
    <row r="25" spans="1:27" ht="28.5" customHeight="1" thickBot="1">
      <c r="A25" s="2">
        <v>21</v>
      </c>
      <c r="B25" s="6" t="s">
        <v>11</v>
      </c>
      <c r="C25" s="106" t="s">
        <v>106</v>
      </c>
      <c r="D25" s="106" t="s">
        <v>106</v>
      </c>
      <c r="E25" s="106" t="s">
        <v>106</v>
      </c>
      <c r="F25" s="106" t="s">
        <v>106</v>
      </c>
      <c r="G25" s="8">
        <v>2</v>
      </c>
      <c r="H25" s="8"/>
      <c r="I25" s="106" t="s">
        <v>106</v>
      </c>
      <c r="J25" s="8"/>
      <c r="K25" s="106" t="s">
        <v>106</v>
      </c>
      <c r="L25" s="106" t="s">
        <v>106</v>
      </c>
      <c r="M25" s="106" t="s">
        <v>106</v>
      </c>
      <c r="N25" s="106" t="s">
        <v>106</v>
      </c>
      <c r="O25" s="106"/>
      <c r="P25" s="106"/>
      <c r="Q25" s="3"/>
      <c r="R25" s="106"/>
      <c r="S25" s="106"/>
      <c r="T25" s="106"/>
      <c r="U25" s="106"/>
      <c r="V25" s="3"/>
      <c r="W25" s="106"/>
      <c r="X25" s="106"/>
      <c r="Y25" s="24"/>
      <c r="Z25" s="71">
        <f t="shared" si="1"/>
        <v>1</v>
      </c>
      <c r="AA25" s="12">
        <f t="shared" si="2"/>
        <v>2</v>
      </c>
    </row>
    <row r="26" spans="1:27" ht="28.5" customHeight="1" thickBot="1">
      <c r="A26" s="2">
        <v>22</v>
      </c>
      <c r="B26" s="6" t="s">
        <v>12</v>
      </c>
      <c r="C26" s="106" t="s">
        <v>106</v>
      </c>
      <c r="D26" s="106" t="s">
        <v>106</v>
      </c>
      <c r="E26" s="106" t="s">
        <v>106</v>
      </c>
      <c r="F26" s="106" t="s">
        <v>106</v>
      </c>
      <c r="G26" s="8">
        <v>2</v>
      </c>
      <c r="H26" s="8"/>
      <c r="I26" s="8">
        <v>4</v>
      </c>
      <c r="J26" s="8"/>
      <c r="K26" s="106" t="s">
        <v>106</v>
      </c>
      <c r="L26" s="106" t="s">
        <v>106</v>
      </c>
      <c r="M26" s="106" t="s">
        <v>106</v>
      </c>
      <c r="N26" s="106" t="s">
        <v>106</v>
      </c>
      <c r="O26" s="106"/>
      <c r="P26" s="106"/>
      <c r="Q26" s="106"/>
      <c r="R26" s="3"/>
      <c r="S26" s="106"/>
      <c r="T26" s="106"/>
      <c r="U26" s="106"/>
      <c r="V26" s="106"/>
      <c r="W26" s="3"/>
      <c r="X26" s="3"/>
      <c r="Y26" s="24"/>
      <c r="Z26" s="71">
        <f t="shared" si="1"/>
        <v>2</v>
      </c>
      <c r="AA26" s="12">
        <f t="shared" si="2"/>
        <v>6</v>
      </c>
    </row>
    <row r="27" spans="1:27" ht="28.5" customHeight="1" thickBot="1">
      <c r="A27" s="2">
        <v>23</v>
      </c>
      <c r="B27" s="6" t="s">
        <v>13</v>
      </c>
      <c r="C27" s="106" t="s">
        <v>106</v>
      </c>
      <c r="D27" s="106" t="s">
        <v>106</v>
      </c>
      <c r="E27" s="8">
        <v>2</v>
      </c>
      <c r="F27" s="8">
        <v>2</v>
      </c>
      <c r="G27" s="106" t="s">
        <v>106</v>
      </c>
      <c r="H27" s="8"/>
      <c r="I27" s="8">
        <v>4</v>
      </c>
      <c r="J27" s="8"/>
      <c r="K27" s="106" t="s">
        <v>106</v>
      </c>
      <c r="L27" s="106" t="s">
        <v>106</v>
      </c>
      <c r="M27" s="106" t="s">
        <v>106</v>
      </c>
      <c r="N27" s="106" t="s">
        <v>106</v>
      </c>
      <c r="O27" s="106"/>
      <c r="P27" s="106"/>
      <c r="Q27" s="3"/>
      <c r="R27" s="3"/>
      <c r="S27" s="106"/>
      <c r="T27" s="3"/>
      <c r="U27" s="106"/>
      <c r="V27" s="106"/>
      <c r="W27" s="106"/>
      <c r="X27" s="3"/>
      <c r="Y27" s="24"/>
      <c r="Z27" s="71">
        <f t="shared" si="1"/>
        <v>3</v>
      </c>
      <c r="AA27" s="12">
        <f t="shared" si="2"/>
        <v>8</v>
      </c>
    </row>
    <row r="28" spans="1:27" ht="28.5" customHeight="1" thickBot="1">
      <c r="A28" s="2">
        <v>24</v>
      </c>
      <c r="B28" s="6" t="s">
        <v>14</v>
      </c>
      <c r="C28" s="8">
        <v>2</v>
      </c>
      <c r="D28" s="8">
        <v>2</v>
      </c>
      <c r="E28" s="3">
        <v>2</v>
      </c>
      <c r="F28" s="57">
        <v>2</v>
      </c>
      <c r="G28" s="3">
        <v>2</v>
      </c>
      <c r="H28" s="8"/>
      <c r="I28" s="3">
        <v>4</v>
      </c>
      <c r="J28" s="8">
        <v>2</v>
      </c>
      <c r="K28" s="8">
        <v>2</v>
      </c>
      <c r="L28" s="8">
        <v>2</v>
      </c>
      <c r="M28" s="106" t="s">
        <v>106</v>
      </c>
      <c r="N28" s="8">
        <v>2</v>
      </c>
      <c r="O28" s="3"/>
      <c r="P28" s="106"/>
      <c r="Q28" s="3"/>
      <c r="R28" s="106"/>
      <c r="S28" s="3"/>
      <c r="T28" s="3"/>
      <c r="U28" s="106"/>
      <c r="V28" s="3"/>
      <c r="W28" s="3"/>
      <c r="X28" s="3"/>
      <c r="Y28" s="24"/>
      <c r="Z28" s="71">
        <f t="shared" si="1"/>
        <v>10</v>
      </c>
      <c r="AA28" s="12">
        <f t="shared" si="2"/>
        <v>22</v>
      </c>
    </row>
    <row r="29" spans="1:27" ht="28.5" customHeight="1" thickBot="1">
      <c r="A29" s="2">
        <v>25</v>
      </c>
      <c r="B29" s="6" t="s">
        <v>15</v>
      </c>
      <c r="C29" s="106" t="s">
        <v>106</v>
      </c>
      <c r="D29" s="8">
        <v>1</v>
      </c>
      <c r="E29" s="8">
        <v>1</v>
      </c>
      <c r="F29" s="8">
        <v>1</v>
      </c>
      <c r="G29" s="8">
        <v>1</v>
      </c>
      <c r="H29" s="8">
        <v>2</v>
      </c>
      <c r="I29" s="8">
        <v>1</v>
      </c>
      <c r="J29" s="8"/>
      <c r="K29" s="57">
        <v>2</v>
      </c>
      <c r="L29" s="8">
        <v>1</v>
      </c>
      <c r="M29" s="8">
        <v>1</v>
      </c>
      <c r="N29" s="8">
        <v>1</v>
      </c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93"/>
      <c r="Z29" s="71">
        <f>COUNTIF(C29:Y29,"2")+COUNTIF(C29:Y29,"4")+7</f>
        <v>9</v>
      </c>
      <c r="AA29" s="12">
        <f t="shared" si="2"/>
        <v>12</v>
      </c>
    </row>
    <row r="30" spans="1:27" ht="28.5" customHeight="1" thickBot="1">
      <c r="A30" s="2">
        <v>26</v>
      </c>
      <c r="B30" s="6" t="s">
        <v>16</v>
      </c>
      <c r="C30" s="8">
        <v>2</v>
      </c>
      <c r="D30" s="8">
        <v>2</v>
      </c>
      <c r="E30" s="3">
        <v>2</v>
      </c>
      <c r="F30" s="3">
        <v>2</v>
      </c>
      <c r="G30" s="3">
        <v>2</v>
      </c>
      <c r="H30" s="8"/>
      <c r="I30" s="3">
        <v>4</v>
      </c>
      <c r="J30" s="8"/>
      <c r="K30" s="3">
        <v>2</v>
      </c>
      <c r="L30" s="106" t="s">
        <v>106</v>
      </c>
      <c r="M30" s="57">
        <v>2</v>
      </c>
      <c r="N30" s="8">
        <v>2</v>
      </c>
      <c r="O30" s="8"/>
      <c r="P30" s="8"/>
      <c r="Q30" s="3"/>
      <c r="R30" s="3"/>
      <c r="S30" s="3"/>
      <c r="T30" s="3"/>
      <c r="U30" s="3"/>
      <c r="V30" s="3"/>
      <c r="W30" s="3"/>
      <c r="X30" s="3"/>
      <c r="Y30" s="24"/>
      <c r="Z30" s="71">
        <f t="shared" si="1"/>
        <v>9</v>
      </c>
      <c r="AA30" s="12">
        <f t="shared" si="2"/>
        <v>20</v>
      </c>
    </row>
    <row r="31" spans="1:27" ht="28.5" customHeight="1" thickBot="1">
      <c r="A31" s="2">
        <v>27</v>
      </c>
      <c r="B31" s="6" t="s">
        <v>17</v>
      </c>
      <c r="C31" s="8">
        <v>2</v>
      </c>
      <c r="D31" s="8">
        <v>2</v>
      </c>
      <c r="E31" s="106" t="s">
        <v>106</v>
      </c>
      <c r="F31" s="106" t="s">
        <v>106</v>
      </c>
      <c r="G31" s="106" t="s">
        <v>106</v>
      </c>
      <c r="H31" s="8"/>
      <c r="I31" s="106" t="s">
        <v>106</v>
      </c>
      <c r="J31" s="8"/>
      <c r="K31" s="106" t="s">
        <v>106</v>
      </c>
      <c r="L31" s="106" t="s">
        <v>106</v>
      </c>
      <c r="M31" s="106" t="s">
        <v>106</v>
      </c>
      <c r="N31" s="106" t="s">
        <v>106</v>
      </c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24"/>
      <c r="Z31" s="71">
        <f t="shared" si="1"/>
        <v>2</v>
      </c>
      <c r="AA31" s="12">
        <f t="shared" si="2"/>
        <v>4</v>
      </c>
    </row>
    <row r="32" spans="1:27" ht="28.5" customHeight="1" thickBot="1">
      <c r="A32" s="2">
        <v>28</v>
      </c>
      <c r="B32" s="6" t="s">
        <v>18</v>
      </c>
      <c r="C32" s="106" t="s">
        <v>106</v>
      </c>
      <c r="D32" s="106" t="s">
        <v>106</v>
      </c>
      <c r="E32" s="106" t="s">
        <v>106</v>
      </c>
      <c r="F32" s="8">
        <v>2</v>
      </c>
      <c r="G32" s="106" t="s">
        <v>106</v>
      </c>
      <c r="H32" s="8"/>
      <c r="I32" s="106" t="s">
        <v>106</v>
      </c>
      <c r="J32" s="8"/>
      <c r="K32" s="106" t="s">
        <v>106</v>
      </c>
      <c r="L32" s="106" t="s">
        <v>106</v>
      </c>
      <c r="M32" s="106" t="s">
        <v>106</v>
      </c>
      <c r="N32" s="106" t="s">
        <v>106</v>
      </c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24"/>
      <c r="Z32" s="71">
        <f t="shared" si="1"/>
        <v>1</v>
      </c>
      <c r="AA32" s="12">
        <f t="shared" si="2"/>
        <v>2</v>
      </c>
    </row>
    <row r="33" spans="1:27" ht="28.5" customHeight="1" thickBot="1">
      <c r="A33" s="2">
        <v>29</v>
      </c>
      <c r="B33" s="6" t="s">
        <v>19</v>
      </c>
      <c r="C33" s="8">
        <v>2</v>
      </c>
      <c r="D33" s="8">
        <v>2</v>
      </c>
      <c r="E33" s="8">
        <v>2</v>
      </c>
      <c r="F33" s="106" t="s">
        <v>106</v>
      </c>
      <c r="G33" s="8">
        <v>2</v>
      </c>
      <c r="H33" s="8"/>
      <c r="I33" s="106" t="s">
        <v>106</v>
      </c>
      <c r="J33" s="8"/>
      <c r="K33" s="106" t="s">
        <v>106</v>
      </c>
      <c r="L33" s="106" t="s">
        <v>106</v>
      </c>
      <c r="M33" s="106" t="s">
        <v>106</v>
      </c>
      <c r="N33" s="106" t="s">
        <v>106</v>
      </c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24"/>
      <c r="Z33" s="71">
        <f t="shared" si="1"/>
        <v>4</v>
      </c>
      <c r="AA33" s="12">
        <f t="shared" si="2"/>
        <v>8</v>
      </c>
    </row>
    <row r="34" spans="1:27" ht="28.5" customHeight="1" thickBot="1">
      <c r="A34" s="2">
        <v>30</v>
      </c>
      <c r="B34" s="6" t="s">
        <v>89</v>
      </c>
      <c r="C34" s="106" t="s">
        <v>106</v>
      </c>
      <c r="D34" s="8">
        <v>2</v>
      </c>
      <c r="E34" s="8">
        <v>2</v>
      </c>
      <c r="F34" s="106" t="s">
        <v>106</v>
      </c>
      <c r="G34" s="106" t="s">
        <v>106</v>
      </c>
      <c r="H34" s="8"/>
      <c r="I34" s="8">
        <v>4</v>
      </c>
      <c r="J34" s="8"/>
      <c r="K34" s="106" t="s">
        <v>106</v>
      </c>
      <c r="L34" s="106" t="s">
        <v>106</v>
      </c>
      <c r="M34" s="8">
        <v>2</v>
      </c>
      <c r="N34" s="106" t="s">
        <v>106</v>
      </c>
      <c r="O34" s="106"/>
      <c r="P34" s="106"/>
      <c r="Q34" s="3"/>
      <c r="R34" s="106"/>
      <c r="S34" s="106"/>
      <c r="T34" s="106"/>
      <c r="U34" s="106"/>
      <c r="V34" s="106"/>
      <c r="W34" s="3"/>
      <c r="X34" s="106"/>
      <c r="Y34" s="24"/>
      <c r="Z34" s="71">
        <f t="shared" si="1"/>
        <v>4</v>
      </c>
      <c r="AA34" s="12">
        <f t="shared" si="2"/>
        <v>10</v>
      </c>
    </row>
    <row r="35" spans="1:27" ht="28.5" customHeight="1" thickBot="1">
      <c r="A35" s="2">
        <v>31</v>
      </c>
      <c r="B35" s="6" t="s">
        <v>76</v>
      </c>
      <c r="C35" s="106" t="s">
        <v>106</v>
      </c>
      <c r="D35" s="8">
        <v>2</v>
      </c>
      <c r="E35" s="106" t="s">
        <v>106</v>
      </c>
      <c r="F35" s="106" t="s">
        <v>106</v>
      </c>
      <c r="G35" s="106" t="s">
        <v>106</v>
      </c>
      <c r="H35" s="8"/>
      <c r="I35" s="106" t="s">
        <v>106</v>
      </c>
      <c r="J35" s="8"/>
      <c r="K35" s="106" t="s">
        <v>106</v>
      </c>
      <c r="L35" s="8">
        <v>2</v>
      </c>
      <c r="M35" s="106" t="s">
        <v>106</v>
      </c>
      <c r="N35" s="106" t="s">
        <v>106</v>
      </c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24"/>
      <c r="Z35" s="71">
        <f t="shared" si="1"/>
        <v>2</v>
      </c>
      <c r="AA35" s="12">
        <f t="shared" si="2"/>
        <v>4</v>
      </c>
    </row>
    <row r="36" spans="1:27" ht="28.5" customHeight="1" thickBot="1">
      <c r="A36" s="2">
        <v>32</v>
      </c>
      <c r="B36" s="6" t="s">
        <v>77</v>
      </c>
      <c r="C36" s="8">
        <v>2</v>
      </c>
      <c r="D36" s="8">
        <v>2</v>
      </c>
      <c r="E36" s="8">
        <v>2</v>
      </c>
      <c r="F36" s="106" t="s">
        <v>106</v>
      </c>
      <c r="G36" s="8">
        <v>2</v>
      </c>
      <c r="H36" s="8"/>
      <c r="I36" s="8">
        <v>4</v>
      </c>
      <c r="J36" s="8"/>
      <c r="K36" s="3">
        <v>2</v>
      </c>
      <c r="L36" s="8">
        <v>2</v>
      </c>
      <c r="M36" s="8">
        <v>2</v>
      </c>
      <c r="N36" s="106" t="s">
        <v>106</v>
      </c>
      <c r="O36" s="106"/>
      <c r="P36" s="106"/>
      <c r="Q36" s="106"/>
      <c r="R36" s="106"/>
      <c r="S36" s="106"/>
      <c r="T36" s="106"/>
      <c r="U36" s="106"/>
      <c r="V36" s="106"/>
      <c r="W36" s="3"/>
      <c r="X36" s="106"/>
      <c r="Y36" s="24"/>
      <c r="Z36" s="71">
        <f t="shared" si="1"/>
        <v>8</v>
      </c>
      <c r="AA36" s="12">
        <f t="shared" si="2"/>
        <v>18</v>
      </c>
    </row>
    <row r="37" spans="1:27" ht="28.5" customHeight="1" thickBot="1">
      <c r="A37" s="2">
        <v>33</v>
      </c>
      <c r="B37" s="6" t="s">
        <v>86</v>
      </c>
      <c r="C37" s="106" t="s">
        <v>106</v>
      </c>
      <c r="D37" s="106" t="s">
        <v>106</v>
      </c>
      <c r="E37" s="106" t="s">
        <v>106</v>
      </c>
      <c r="F37" s="106" t="s">
        <v>106</v>
      </c>
      <c r="G37" s="106" t="s">
        <v>106</v>
      </c>
      <c r="H37" s="8"/>
      <c r="I37" s="106" t="s">
        <v>106</v>
      </c>
      <c r="J37" s="8"/>
      <c r="K37" s="106" t="s">
        <v>106</v>
      </c>
      <c r="L37" s="106" t="s">
        <v>106</v>
      </c>
      <c r="M37" s="106" t="s">
        <v>106</v>
      </c>
      <c r="N37" s="106" t="s">
        <v>106</v>
      </c>
      <c r="O37" s="106"/>
      <c r="P37" s="106"/>
      <c r="Q37" s="106"/>
      <c r="R37" s="3"/>
      <c r="S37" s="106"/>
      <c r="T37" s="106"/>
      <c r="U37" s="106"/>
      <c r="V37" s="106"/>
      <c r="W37" s="106"/>
      <c r="X37" s="106"/>
      <c r="Y37" s="24"/>
      <c r="Z37" s="71">
        <f t="shared" si="1"/>
        <v>0</v>
      </c>
      <c r="AA37" s="12">
        <f aca="true" t="shared" si="3" ref="AA37:AA61">SUM(C37:Y37)</f>
        <v>0</v>
      </c>
    </row>
    <row r="38" spans="1:27" ht="28.5" customHeight="1" thickBot="1">
      <c r="A38" s="2">
        <v>34</v>
      </c>
      <c r="B38" s="6" t="s">
        <v>20</v>
      </c>
      <c r="C38" s="106" t="s">
        <v>106</v>
      </c>
      <c r="D38" s="106" t="s">
        <v>106</v>
      </c>
      <c r="E38" s="106" t="s">
        <v>106</v>
      </c>
      <c r="F38" s="106" t="s">
        <v>106</v>
      </c>
      <c r="G38" s="8">
        <v>2</v>
      </c>
      <c r="H38" s="8"/>
      <c r="I38" s="8">
        <v>4</v>
      </c>
      <c r="J38" s="8">
        <v>2</v>
      </c>
      <c r="K38" s="106" t="s">
        <v>106</v>
      </c>
      <c r="L38" s="106" t="s">
        <v>106</v>
      </c>
      <c r="M38" s="106" t="s">
        <v>106</v>
      </c>
      <c r="N38" s="106" t="s">
        <v>106</v>
      </c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24"/>
      <c r="Z38" s="71">
        <f t="shared" si="1"/>
        <v>3</v>
      </c>
      <c r="AA38" s="12">
        <f t="shared" si="3"/>
        <v>8</v>
      </c>
    </row>
    <row r="39" spans="1:27" ht="28.5" customHeight="1" thickBot="1">
      <c r="A39" s="2">
        <v>35</v>
      </c>
      <c r="B39" s="6" t="s">
        <v>21</v>
      </c>
      <c r="C39" s="8">
        <v>2</v>
      </c>
      <c r="D39" s="8">
        <v>2</v>
      </c>
      <c r="E39" s="3">
        <v>2</v>
      </c>
      <c r="F39" s="3">
        <v>2</v>
      </c>
      <c r="G39" s="3">
        <v>2</v>
      </c>
      <c r="H39" s="8"/>
      <c r="I39" s="57">
        <v>4</v>
      </c>
      <c r="J39" s="8"/>
      <c r="K39" s="57">
        <v>2</v>
      </c>
      <c r="L39" s="57">
        <v>2</v>
      </c>
      <c r="M39" s="8">
        <v>2</v>
      </c>
      <c r="N39" s="57">
        <v>2</v>
      </c>
      <c r="O39" s="57"/>
      <c r="P39" s="106"/>
      <c r="Q39" s="93"/>
      <c r="R39" s="106"/>
      <c r="S39" s="93"/>
      <c r="T39" s="93"/>
      <c r="U39" s="106"/>
      <c r="V39" s="93"/>
      <c r="W39" s="93"/>
      <c r="X39" s="106"/>
      <c r="Y39" s="93"/>
      <c r="Z39" s="71">
        <f t="shared" si="1"/>
        <v>10</v>
      </c>
      <c r="AA39" s="12">
        <f t="shared" si="3"/>
        <v>22</v>
      </c>
    </row>
    <row r="40" spans="1:27" ht="28.5" customHeight="1" thickBot="1">
      <c r="A40" s="2">
        <v>36</v>
      </c>
      <c r="B40" s="6" t="s">
        <v>90</v>
      </c>
      <c r="C40" s="8">
        <v>2</v>
      </c>
      <c r="D40" s="8">
        <v>2</v>
      </c>
      <c r="E40" s="8">
        <v>2</v>
      </c>
      <c r="F40" s="8">
        <v>2</v>
      </c>
      <c r="G40" s="106" t="s">
        <v>106</v>
      </c>
      <c r="H40" s="8"/>
      <c r="I40" s="8">
        <v>4</v>
      </c>
      <c r="J40" s="8"/>
      <c r="K40" s="106" t="s">
        <v>106</v>
      </c>
      <c r="L40" s="106" t="s">
        <v>106</v>
      </c>
      <c r="M40" s="8">
        <v>2</v>
      </c>
      <c r="N40" s="8">
        <v>2</v>
      </c>
      <c r="O40" s="106"/>
      <c r="P40" s="106"/>
      <c r="Q40" s="106"/>
      <c r="R40" s="106"/>
      <c r="S40" s="106"/>
      <c r="T40" s="106"/>
      <c r="U40" s="3"/>
      <c r="V40" s="106"/>
      <c r="W40" s="106"/>
      <c r="X40" s="106"/>
      <c r="Y40" s="24"/>
      <c r="Z40" s="71">
        <f aca="true" t="shared" si="4" ref="Z40:Z61">COUNTIF(C40:Y40,"2")+COUNTIF(C40:Y40,"4")</f>
        <v>7</v>
      </c>
      <c r="AA40" s="12">
        <f t="shared" si="3"/>
        <v>16</v>
      </c>
    </row>
    <row r="41" spans="1:27" ht="28.5" customHeight="1" thickBot="1">
      <c r="A41" s="2">
        <v>37</v>
      </c>
      <c r="B41" s="6" t="s">
        <v>88</v>
      </c>
      <c r="C41" s="106" t="s">
        <v>106</v>
      </c>
      <c r="D41" s="106" t="s">
        <v>106</v>
      </c>
      <c r="E41" s="8">
        <v>2</v>
      </c>
      <c r="F41" s="8">
        <v>2</v>
      </c>
      <c r="G41" s="106" t="s">
        <v>106</v>
      </c>
      <c r="H41" s="8"/>
      <c r="I41" s="106" t="s">
        <v>106</v>
      </c>
      <c r="J41" s="8"/>
      <c r="K41" s="106" t="s">
        <v>106</v>
      </c>
      <c r="L41" s="106" t="s">
        <v>106</v>
      </c>
      <c r="M41" s="106" t="s">
        <v>106</v>
      </c>
      <c r="N41" s="106" t="s">
        <v>106</v>
      </c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24"/>
      <c r="Z41" s="71">
        <f t="shared" si="4"/>
        <v>2</v>
      </c>
      <c r="AA41" s="12">
        <f t="shared" si="3"/>
        <v>4</v>
      </c>
    </row>
    <row r="42" spans="1:27" ht="28.5" customHeight="1" thickBot="1">
      <c r="A42" s="2">
        <v>38</v>
      </c>
      <c r="B42" s="6" t="s">
        <v>22</v>
      </c>
      <c r="C42" s="106" t="s">
        <v>106</v>
      </c>
      <c r="D42" s="8">
        <v>2</v>
      </c>
      <c r="E42" s="8">
        <v>2</v>
      </c>
      <c r="F42" s="8">
        <v>2</v>
      </c>
      <c r="G42" s="106" t="s">
        <v>106</v>
      </c>
      <c r="H42" s="8"/>
      <c r="I42" s="106" t="s">
        <v>106</v>
      </c>
      <c r="J42" s="8"/>
      <c r="K42" s="106" t="s">
        <v>106</v>
      </c>
      <c r="L42" s="106" t="s">
        <v>106</v>
      </c>
      <c r="M42" s="106" t="s">
        <v>106</v>
      </c>
      <c r="N42" s="106" t="s">
        <v>106</v>
      </c>
      <c r="O42" s="57"/>
      <c r="P42" s="106"/>
      <c r="Q42" s="3"/>
      <c r="R42" s="106"/>
      <c r="S42" s="3"/>
      <c r="T42" s="3"/>
      <c r="U42" s="3"/>
      <c r="V42" s="3"/>
      <c r="W42" s="3"/>
      <c r="X42" s="106"/>
      <c r="Y42" s="24"/>
      <c r="Z42" s="71">
        <f t="shared" si="4"/>
        <v>3</v>
      </c>
      <c r="AA42" s="12">
        <f t="shared" si="3"/>
        <v>6</v>
      </c>
    </row>
    <row r="43" spans="1:27" ht="28.5" customHeight="1" thickBot="1">
      <c r="A43" s="2">
        <v>39</v>
      </c>
      <c r="B43" s="6" t="s">
        <v>23</v>
      </c>
      <c r="C43" s="106" t="s">
        <v>106</v>
      </c>
      <c r="D43" s="106" t="s">
        <v>106</v>
      </c>
      <c r="E43" s="106" t="s">
        <v>106</v>
      </c>
      <c r="F43" s="106" t="s">
        <v>106</v>
      </c>
      <c r="G43" s="106" t="s">
        <v>106</v>
      </c>
      <c r="H43" s="8"/>
      <c r="I43" s="106" t="s">
        <v>106</v>
      </c>
      <c r="J43" s="8"/>
      <c r="K43" s="106" t="s">
        <v>106</v>
      </c>
      <c r="L43" s="106" t="s">
        <v>106</v>
      </c>
      <c r="M43" s="106" t="s">
        <v>106</v>
      </c>
      <c r="N43" s="106" t="s">
        <v>106</v>
      </c>
      <c r="O43" s="106"/>
      <c r="P43" s="106"/>
      <c r="Q43" s="106"/>
      <c r="R43" s="3"/>
      <c r="S43" s="106"/>
      <c r="T43" s="106"/>
      <c r="U43" s="106"/>
      <c r="V43" s="106"/>
      <c r="W43" s="3"/>
      <c r="X43" s="106"/>
      <c r="Y43" s="24"/>
      <c r="Z43" s="71">
        <f t="shared" si="4"/>
        <v>0</v>
      </c>
      <c r="AA43" s="12">
        <f t="shared" si="3"/>
        <v>0</v>
      </c>
    </row>
    <row r="44" spans="1:27" ht="28.5" customHeight="1" thickBot="1">
      <c r="A44" s="2">
        <v>40</v>
      </c>
      <c r="B44" s="6" t="s">
        <v>24</v>
      </c>
      <c r="C44" s="8">
        <v>2</v>
      </c>
      <c r="D44" s="3">
        <v>2</v>
      </c>
      <c r="E44" s="8">
        <v>2</v>
      </c>
      <c r="F44" s="106" t="s">
        <v>106</v>
      </c>
      <c r="G44" s="8">
        <v>2</v>
      </c>
      <c r="H44" s="8"/>
      <c r="I44" s="8">
        <v>4</v>
      </c>
      <c r="J44" s="8">
        <v>2</v>
      </c>
      <c r="K44" s="3">
        <v>2</v>
      </c>
      <c r="L44" s="8">
        <v>2</v>
      </c>
      <c r="M44" s="8">
        <v>2</v>
      </c>
      <c r="N44" s="8">
        <v>2</v>
      </c>
      <c r="O44" s="3"/>
      <c r="P44" s="106"/>
      <c r="Q44" s="106"/>
      <c r="R44" s="106"/>
      <c r="S44" s="106"/>
      <c r="T44" s="106"/>
      <c r="U44" s="106"/>
      <c r="V44" s="106"/>
      <c r="W44" s="3"/>
      <c r="X44" s="106"/>
      <c r="Y44" s="24"/>
      <c r="Z44" s="71">
        <f t="shared" si="4"/>
        <v>10</v>
      </c>
      <c r="AA44" s="12">
        <f t="shared" si="3"/>
        <v>22</v>
      </c>
    </row>
    <row r="45" spans="1:27" ht="28.5" customHeight="1" thickBot="1">
      <c r="A45" s="2">
        <v>41</v>
      </c>
      <c r="B45" s="6" t="s">
        <v>78</v>
      </c>
      <c r="C45" s="8">
        <v>2</v>
      </c>
      <c r="D45" s="8">
        <v>2</v>
      </c>
      <c r="E45" s="3">
        <v>2</v>
      </c>
      <c r="F45" s="106" t="s">
        <v>106</v>
      </c>
      <c r="G45" s="106" t="s">
        <v>106</v>
      </c>
      <c r="H45" s="8"/>
      <c r="I45" s="106" t="s">
        <v>106</v>
      </c>
      <c r="J45" s="8"/>
      <c r="K45" s="106" t="s">
        <v>106</v>
      </c>
      <c r="L45" s="106" t="s">
        <v>106</v>
      </c>
      <c r="M45" s="106" t="s">
        <v>106</v>
      </c>
      <c r="N45" s="106" t="s">
        <v>106</v>
      </c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24"/>
      <c r="Z45" s="71">
        <f t="shared" si="4"/>
        <v>3</v>
      </c>
      <c r="AA45" s="12">
        <f t="shared" si="3"/>
        <v>6</v>
      </c>
    </row>
    <row r="46" spans="1:27" ht="28.5" customHeight="1" thickBot="1">
      <c r="A46" s="2">
        <v>42</v>
      </c>
      <c r="B46" s="6" t="s">
        <v>79</v>
      </c>
      <c r="C46" s="8">
        <v>2</v>
      </c>
      <c r="D46" s="57">
        <v>2</v>
      </c>
      <c r="E46" s="3">
        <v>2</v>
      </c>
      <c r="F46" s="57">
        <v>2</v>
      </c>
      <c r="G46" s="3">
        <v>2</v>
      </c>
      <c r="H46" s="8"/>
      <c r="I46" s="106" t="s">
        <v>106</v>
      </c>
      <c r="J46" s="8"/>
      <c r="K46" s="3">
        <v>2</v>
      </c>
      <c r="L46" s="8">
        <v>2</v>
      </c>
      <c r="M46" s="8">
        <v>2</v>
      </c>
      <c r="N46" s="106" t="s">
        <v>106</v>
      </c>
      <c r="O46" s="3"/>
      <c r="P46" s="106"/>
      <c r="Q46" s="106"/>
      <c r="R46" s="106"/>
      <c r="S46" s="106"/>
      <c r="T46" s="106"/>
      <c r="U46" s="3"/>
      <c r="V46" s="3"/>
      <c r="W46" s="3"/>
      <c r="X46" s="3"/>
      <c r="Y46" s="3"/>
      <c r="Z46" s="71">
        <f t="shared" si="4"/>
        <v>8</v>
      </c>
      <c r="AA46" s="12">
        <f t="shared" si="3"/>
        <v>16</v>
      </c>
    </row>
    <row r="47" spans="1:27" ht="28.5" customHeight="1" thickBot="1">
      <c r="A47" s="2">
        <v>43</v>
      </c>
      <c r="B47" s="6" t="s">
        <v>25</v>
      </c>
      <c r="C47" s="106" t="s">
        <v>106</v>
      </c>
      <c r="D47" s="106" t="s">
        <v>106</v>
      </c>
      <c r="E47" s="106" t="s">
        <v>106</v>
      </c>
      <c r="F47" s="8">
        <v>2</v>
      </c>
      <c r="G47" s="106" t="s">
        <v>106</v>
      </c>
      <c r="H47" s="8"/>
      <c r="I47" s="106" t="s">
        <v>106</v>
      </c>
      <c r="J47" s="8"/>
      <c r="K47" s="106" t="s">
        <v>106</v>
      </c>
      <c r="L47" s="106" t="s">
        <v>106</v>
      </c>
      <c r="M47" s="106" t="s">
        <v>106</v>
      </c>
      <c r="N47" s="106" t="s">
        <v>106</v>
      </c>
      <c r="O47" s="106"/>
      <c r="P47" s="106"/>
      <c r="Q47" s="3"/>
      <c r="R47" s="3"/>
      <c r="S47" s="106"/>
      <c r="T47" s="3"/>
      <c r="U47" s="106"/>
      <c r="V47" s="106"/>
      <c r="W47" s="106"/>
      <c r="X47" s="3"/>
      <c r="Y47" s="24"/>
      <c r="Z47" s="71">
        <f t="shared" si="4"/>
        <v>1</v>
      </c>
      <c r="AA47" s="12">
        <f t="shared" si="3"/>
        <v>2</v>
      </c>
    </row>
    <row r="48" spans="1:27" ht="28.5" customHeight="1" thickBot="1">
      <c r="A48" s="2">
        <v>44</v>
      </c>
      <c r="B48" s="6" t="s">
        <v>26</v>
      </c>
      <c r="C48" s="8">
        <v>2</v>
      </c>
      <c r="D48" s="8">
        <v>2</v>
      </c>
      <c r="E48" s="8">
        <v>2</v>
      </c>
      <c r="F48" s="8">
        <v>2</v>
      </c>
      <c r="G48" s="8">
        <v>2</v>
      </c>
      <c r="H48" s="8"/>
      <c r="I48" s="106" t="s">
        <v>106</v>
      </c>
      <c r="J48" s="8"/>
      <c r="K48" s="3">
        <v>2</v>
      </c>
      <c r="L48" s="106" t="s">
        <v>106</v>
      </c>
      <c r="M48" s="8">
        <v>2</v>
      </c>
      <c r="N48" s="106" t="s">
        <v>106</v>
      </c>
      <c r="O48" s="106"/>
      <c r="P48" s="106"/>
      <c r="Q48" s="106"/>
      <c r="R48" s="106"/>
      <c r="S48" s="106"/>
      <c r="T48" s="3"/>
      <c r="U48" s="106"/>
      <c r="V48" s="106"/>
      <c r="W48" s="106"/>
      <c r="X48" s="106"/>
      <c r="Y48" s="24"/>
      <c r="Z48" s="71">
        <f t="shared" si="4"/>
        <v>7</v>
      </c>
      <c r="AA48" s="12">
        <f t="shared" si="3"/>
        <v>14</v>
      </c>
    </row>
    <row r="49" spans="1:27" ht="28.5" customHeight="1" thickBot="1">
      <c r="A49" s="2">
        <v>45</v>
      </c>
      <c r="B49" s="6" t="s">
        <v>27</v>
      </c>
      <c r="C49" s="106" t="s">
        <v>106</v>
      </c>
      <c r="D49" s="106" t="s">
        <v>106</v>
      </c>
      <c r="E49" s="8">
        <v>2</v>
      </c>
      <c r="F49" s="3">
        <v>2</v>
      </c>
      <c r="G49" s="106" t="s">
        <v>106</v>
      </c>
      <c r="H49" s="8"/>
      <c r="I49" s="57">
        <v>4</v>
      </c>
      <c r="J49" s="8"/>
      <c r="K49" s="106" t="s">
        <v>106</v>
      </c>
      <c r="L49" s="106" t="s">
        <v>106</v>
      </c>
      <c r="M49" s="106" t="s">
        <v>106</v>
      </c>
      <c r="N49" s="106" t="s">
        <v>106</v>
      </c>
      <c r="O49" s="106"/>
      <c r="P49" s="106"/>
      <c r="Q49" s="3"/>
      <c r="R49" s="3"/>
      <c r="S49" s="106"/>
      <c r="T49" s="3"/>
      <c r="U49" s="106"/>
      <c r="V49" s="106"/>
      <c r="W49" s="3"/>
      <c r="X49" s="3"/>
      <c r="Y49" s="3"/>
      <c r="Z49" s="71">
        <f t="shared" si="4"/>
        <v>3</v>
      </c>
      <c r="AA49" s="12">
        <f t="shared" si="3"/>
        <v>8</v>
      </c>
    </row>
    <row r="50" spans="1:27" ht="28.5" customHeight="1" thickBot="1">
      <c r="A50" s="2">
        <v>46</v>
      </c>
      <c r="B50" s="6" t="s">
        <v>28</v>
      </c>
      <c r="C50" s="8">
        <v>2</v>
      </c>
      <c r="D50" s="106" t="s">
        <v>106</v>
      </c>
      <c r="E50" s="8">
        <v>2</v>
      </c>
      <c r="F50" s="106" t="s">
        <v>106</v>
      </c>
      <c r="G50" s="106" t="s">
        <v>106</v>
      </c>
      <c r="H50" s="8"/>
      <c r="I50" s="106" t="s">
        <v>106</v>
      </c>
      <c r="J50" s="8"/>
      <c r="K50" s="106" t="s">
        <v>106</v>
      </c>
      <c r="L50" s="106" t="s">
        <v>106</v>
      </c>
      <c r="M50" s="106" t="s">
        <v>106</v>
      </c>
      <c r="N50" s="106" t="s">
        <v>106</v>
      </c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24"/>
      <c r="Z50" s="71">
        <f t="shared" si="4"/>
        <v>2</v>
      </c>
      <c r="AA50" s="12">
        <f t="shared" si="3"/>
        <v>4</v>
      </c>
    </row>
    <row r="51" spans="1:27" ht="28.5" customHeight="1" thickBot="1">
      <c r="A51" s="2">
        <v>47</v>
      </c>
      <c r="B51" s="6" t="s">
        <v>29</v>
      </c>
      <c r="C51" s="8">
        <v>2</v>
      </c>
      <c r="D51" s="3">
        <v>2</v>
      </c>
      <c r="E51" s="8">
        <v>2</v>
      </c>
      <c r="F51" s="8">
        <v>2</v>
      </c>
      <c r="G51" s="8">
        <v>2</v>
      </c>
      <c r="H51" s="8"/>
      <c r="I51" s="8">
        <v>4</v>
      </c>
      <c r="J51" s="8"/>
      <c r="K51" s="106" t="s">
        <v>106</v>
      </c>
      <c r="L51" s="106" t="s">
        <v>106</v>
      </c>
      <c r="M51" s="8">
        <v>2</v>
      </c>
      <c r="N51" s="106" t="s">
        <v>106</v>
      </c>
      <c r="O51" s="106"/>
      <c r="P51" s="106"/>
      <c r="Q51" s="106"/>
      <c r="R51" s="3"/>
      <c r="S51" s="106"/>
      <c r="T51" s="106"/>
      <c r="U51" s="106"/>
      <c r="V51" s="106"/>
      <c r="W51" s="106"/>
      <c r="X51" s="106"/>
      <c r="Y51" s="24"/>
      <c r="Z51" s="71">
        <f t="shared" si="4"/>
        <v>7</v>
      </c>
      <c r="AA51" s="12">
        <f t="shared" si="3"/>
        <v>16</v>
      </c>
    </row>
    <row r="52" spans="1:27" ht="28.5" customHeight="1" thickBot="1">
      <c r="A52" s="2">
        <v>48</v>
      </c>
      <c r="B52" s="6" t="s">
        <v>87</v>
      </c>
      <c r="C52" s="8">
        <v>2</v>
      </c>
      <c r="D52" s="106" t="s">
        <v>106</v>
      </c>
      <c r="E52" s="8">
        <v>2</v>
      </c>
      <c r="F52" s="8">
        <v>2</v>
      </c>
      <c r="G52" s="8">
        <v>2</v>
      </c>
      <c r="H52" s="8"/>
      <c r="I52" s="8">
        <v>4</v>
      </c>
      <c r="J52" s="8">
        <v>2</v>
      </c>
      <c r="K52" s="106" t="s">
        <v>106</v>
      </c>
      <c r="L52" s="106" t="s">
        <v>106</v>
      </c>
      <c r="M52" s="8">
        <v>2</v>
      </c>
      <c r="N52" s="8">
        <v>2</v>
      </c>
      <c r="O52" s="106"/>
      <c r="P52" s="106"/>
      <c r="Q52" s="3"/>
      <c r="R52" s="106"/>
      <c r="S52" s="106"/>
      <c r="T52" s="106"/>
      <c r="U52" s="106"/>
      <c r="V52" s="106"/>
      <c r="W52" s="3"/>
      <c r="X52" s="106"/>
      <c r="Y52" s="24"/>
      <c r="Z52" s="71">
        <f t="shared" si="4"/>
        <v>8</v>
      </c>
      <c r="AA52" s="12">
        <f t="shared" si="3"/>
        <v>18</v>
      </c>
    </row>
    <row r="53" spans="1:27" ht="28.5" customHeight="1" thickBot="1">
      <c r="A53" s="2">
        <v>49</v>
      </c>
      <c r="B53" s="6" t="s">
        <v>80</v>
      </c>
      <c r="C53" s="8">
        <v>2</v>
      </c>
      <c r="D53" s="8">
        <v>2</v>
      </c>
      <c r="E53" s="106" t="s">
        <v>106</v>
      </c>
      <c r="F53" s="8">
        <v>2</v>
      </c>
      <c r="G53" s="106" t="s">
        <v>106</v>
      </c>
      <c r="H53" s="8"/>
      <c r="I53" s="106" t="s">
        <v>106</v>
      </c>
      <c r="J53" s="8"/>
      <c r="K53" s="3">
        <v>2</v>
      </c>
      <c r="L53" s="8">
        <v>2</v>
      </c>
      <c r="M53" s="8">
        <v>2</v>
      </c>
      <c r="N53" s="106" t="s">
        <v>106</v>
      </c>
      <c r="O53" s="106"/>
      <c r="P53" s="106"/>
      <c r="Q53" s="3"/>
      <c r="R53" s="3"/>
      <c r="S53" s="3"/>
      <c r="T53" s="3"/>
      <c r="U53" s="3"/>
      <c r="V53" s="3"/>
      <c r="W53" s="3"/>
      <c r="X53" s="3"/>
      <c r="Y53" s="24"/>
      <c r="Z53" s="71">
        <f t="shared" si="4"/>
        <v>6</v>
      </c>
      <c r="AA53" s="12">
        <f t="shared" si="3"/>
        <v>12</v>
      </c>
    </row>
    <row r="54" spans="1:27" ht="28.5" customHeight="1" thickBot="1">
      <c r="A54" s="2">
        <v>50</v>
      </c>
      <c r="B54" s="6" t="s">
        <v>30</v>
      </c>
      <c r="C54" s="106" t="s">
        <v>106</v>
      </c>
      <c r="D54" s="8">
        <v>2</v>
      </c>
      <c r="E54" s="8">
        <v>2</v>
      </c>
      <c r="F54" s="106" t="s">
        <v>106</v>
      </c>
      <c r="G54" s="106" t="s">
        <v>106</v>
      </c>
      <c r="H54" s="8"/>
      <c r="I54" s="8">
        <v>4</v>
      </c>
      <c r="J54" s="8"/>
      <c r="K54" s="106" t="s">
        <v>106</v>
      </c>
      <c r="L54" s="106" t="s">
        <v>106</v>
      </c>
      <c r="M54" s="3">
        <v>2</v>
      </c>
      <c r="N54" s="106" t="s">
        <v>106</v>
      </c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3"/>
      <c r="Z54" s="71">
        <f t="shared" si="4"/>
        <v>4</v>
      </c>
      <c r="AA54" s="12">
        <f t="shared" si="3"/>
        <v>10</v>
      </c>
    </row>
    <row r="55" spans="1:27" ht="28.5" customHeight="1" thickBot="1">
      <c r="A55" s="2">
        <v>51</v>
      </c>
      <c r="B55" s="6" t="s">
        <v>31</v>
      </c>
      <c r="C55" s="106" t="s">
        <v>106</v>
      </c>
      <c r="D55" s="106" t="s">
        <v>106</v>
      </c>
      <c r="E55" s="8">
        <v>2</v>
      </c>
      <c r="F55" s="8">
        <v>2</v>
      </c>
      <c r="G55" s="106" t="s">
        <v>106</v>
      </c>
      <c r="H55" s="8"/>
      <c r="I55" s="106" t="s">
        <v>106</v>
      </c>
      <c r="J55" s="8"/>
      <c r="K55" s="106" t="s">
        <v>106</v>
      </c>
      <c r="L55" s="106" t="s">
        <v>106</v>
      </c>
      <c r="M55" s="8">
        <v>2</v>
      </c>
      <c r="N55" s="8">
        <v>2</v>
      </c>
      <c r="O55" s="106"/>
      <c r="P55" s="106"/>
      <c r="Q55" s="3"/>
      <c r="R55" s="106"/>
      <c r="S55" s="106"/>
      <c r="T55" s="106"/>
      <c r="U55" s="106"/>
      <c r="V55" s="106"/>
      <c r="W55" s="106"/>
      <c r="X55" s="106"/>
      <c r="Y55" s="3"/>
      <c r="Z55" s="71">
        <f t="shared" si="4"/>
        <v>4</v>
      </c>
      <c r="AA55" s="12">
        <f t="shared" si="3"/>
        <v>8</v>
      </c>
    </row>
    <row r="56" spans="1:27" ht="28.5" customHeight="1" thickBot="1">
      <c r="A56" s="2">
        <v>52</v>
      </c>
      <c r="B56" s="6" t="s">
        <v>32</v>
      </c>
      <c r="C56" s="8">
        <v>2</v>
      </c>
      <c r="D56" s="8">
        <v>2</v>
      </c>
      <c r="E56" s="8">
        <v>2</v>
      </c>
      <c r="F56" s="8">
        <v>2</v>
      </c>
      <c r="G56" s="106" t="s">
        <v>106</v>
      </c>
      <c r="H56" s="8">
        <v>2</v>
      </c>
      <c r="I56" s="8">
        <v>4</v>
      </c>
      <c r="J56" s="8"/>
      <c r="K56" s="8">
        <v>2</v>
      </c>
      <c r="L56" s="8">
        <v>2</v>
      </c>
      <c r="M56" s="8">
        <v>2</v>
      </c>
      <c r="N56" s="106" t="s">
        <v>106</v>
      </c>
      <c r="O56" s="106"/>
      <c r="P56" s="106"/>
      <c r="Q56" s="106"/>
      <c r="R56" s="106"/>
      <c r="S56" s="3"/>
      <c r="T56" s="106"/>
      <c r="U56" s="106"/>
      <c r="V56" s="106"/>
      <c r="W56" s="106"/>
      <c r="X56" s="106"/>
      <c r="Y56" s="24"/>
      <c r="Z56" s="71">
        <f t="shared" si="4"/>
        <v>9</v>
      </c>
      <c r="AA56" s="12">
        <f t="shared" si="3"/>
        <v>20</v>
      </c>
    </row>
    <row r="57" spans="1:27" ht="28.5" customHeight="1" thickBot="1">
      <c r="A57" s="2">
        <v>53</v>
      </c>
      <c r="B57" s="6" t="s">
        <v>81</v>
      </c>
      <c r="C57" s="8">
        <v>2</v>
      </c>
      <c r="D57" s="8">
        <v>2</v>
      </c>
      <c r="E57" s="8">
        <v>2</v>
      </c>
      <c r="F57" s="8">
        <v>2</v>
      </c>
      <c r="G57" s="106" t="s">
        <v>106</v>
      </c>
      <c r="H57" s="8"/>
      <c r="I57" s="8">
        <v>4</v>
      </c>
      <c r="J57" s="8"/>
      <c r="K57" s="106" t="s">
        <v>106</v>
      </c>
      <c r="L57" s="106" t="s">
        <v>106</v>
      </c>
      <c r="M57" s="106" t="s">
        <v>106</v>
      </c>
      <c r="N57" s="106" t="s">
        <v>106</v>
      </c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24"/>
      <c r="Z57" s="71">
        <f t="shared" si="4"/>
        <v>5</v>
      </c>
      <c r="AA57" s="12">
        <f t="shared" si="3"/>
        <v>12</v>
      </c>
    </row>
    <row r="58" spans="1:27" ht="28.5" customHeight="1" thickBot="1">
      <c r="A58" s="2">
        <v>54</v>
      </c>
      <c r="B58" s="6" t="s">
        <v>33</v>
      </c>
      <c r="C58" s="106" t="s">
        <v>106</v>
      </c>
      <c r="D58" s="8">
        <v>2</v>
      </c>
      <c r="E58" s="106" t="s">
        <v>106</v>
      </c>
      <c r="F58" s="8">
        <v>2</v>
      </c>
      <c r="G58" s="8">
        <v>2</v>
      </c>
      <c r="H58" s="8"/>
      <c r="I58" s="106" t="s">
        <v>106</v>
      </c>
      <c r="J58" s="8"/>
      <c r="K58" s="106" t="s">
        <v>106</v>
      </c>
      <c r="L58" s="106" t="s">
        <v>106</v>
      </c>
      <c r="M58" s="106" t="s">
        <v>106</v>
      </c>
      <c r="N58" s="106" t="s">
        <v>106</v>
      </c>
      <c r="O58" s="3"/>
      <c r="P58" s="106"/>
      <c r="Q58" s="106"/>
      <c r="R58" s="106"/>
      <c r="S58" s="106"/>
      <c r="T58" s="106"/>
      <c r="U58" s="106"/>
      <c r="V58" s="106"/>
      <c r="W58" s="3"/>
      <c r="X58" s="106"/>
      <c r="Y58" s="24"/>
      <c r="Z58" s="71">
        <f t="shared" si="4"/>
        <v>3</v>
      </c>
      <c r="AA58" s="12">
        <f t="shared" si="3"/>
        <v>6</v>
      </c>
    </row>
    <row r="59" spans="1:27" ht="28.5" customHeight="1" thickBot="1">
      <c r="A59" s="2">
        <v>55</v>
      </c>
      <c r="B59" s="6" t="s">
        <v>34</v>
      </c>
      <c r="C59" s="106" t="s">
        <v>106</v>
      </c>
      <c r="D59" s="20">
        <v>2</v>
      </c>
      <c r="E59" s="106" t="s">
        <v>106</v>
      </c>
      <c r="F59" s="8">
        <v>2</v>
      </c>
      <c r="G59" s="8">
        <v>2</v>
      </c>
      <c r="H59" s="8"/>
      <c r="I59" s="3">
        <v>4</v>
      </c>
      <c r="J59" s="8"/>
      <c r="K59" s="106" t="s">
        <v>106</v>
      </c>
      <c r="L59" s="106" t="s">
        <v>106</v>
      </c>
      <c r="M59" s="8">
        <v>2</v>
      </c>
      <c r="N59" s="8">
        <v>2</v>
      </c>
      <c r="O59" s="106"/>
      <c r="P59" s="106"/>
      <c r="Q59" s="3"/>
      <c r="R59" s="106"/>
      <c r="S59" s="3"/>
      <c r="T59" s="106"/>
      <c r="U59" s="3"/>
      <c r="V59" s="3"/>
      <c r="W59" s="3"/>
      <c r="X59" s="106"/>
      <c r="Y59" s="24"/>
      <c r="Z59" s="71">
        <f t="shared" si="4"/>
        <v>6</v>
      </c>
      <c r="AA59" s="12">
        <f t="shared" si="3"/>
        <v>14</v>
      </c>
    </row>
    <row r="60" spans="1:27" ht="28.5" customHeight="1" thickBot="1">
      <c r="A60" s="2">
        <v>56</v>
      </c>
      <c r="B60" s="6" t="s">
        <v>35</v>
      </c>
      <c r="C60" s="8">
        <v>2</v>
      </c>
      <c r="D60" s="8">
        <v>2</v>
      </c>
      <c r="E60" s="8">
        <v>2</v>
      </c>
      <c r="F60" s="8">
        <v>2</v>
      </c>
      <c r="G60" s="8">
        <v>2</v>
      </c>
      <c r="H60" s="8"/>
      <c r="I60" s="8">
        <v>4</v>
      </c>
      <c r="J60" s="8"/>
      <c r="K60" s="8">
        <v>2</v>
      </c>
      <c r="L60" s="8">
        <v>2</v>
      </c>
      <c r="M60" s="106" t="s">
        <v>106</v>
      </c>
      <c r="N60" s="106" t="s">
        <v>106</v>
      </c>
      <c r="O60" s="106"/>
      <c r="P60" s="106"/>
      <c r="Q60" s="106"/>
      <c r="R60" s="106"/>
      <c r="S60" s="106"/>
      <c r="T60" s="106"/>
      <c r="U60" s="106"/>
      <c r="V60" s="106"/>
      <c r="W60" s="106"/>
      <c r="X60" s="3"/>
      <c r="Y60" s="24"/>
      <c r="Z60" s="71">
        <f t="shared" si="4"/>
        <v>8</v>
      </c>
      <c r="AA60" s="12">
        <f t="shared" si="3"/>
        <v>18</v>
      </c>
    </row>
    <row r="61" spans="1:27" ht="28.5" customHeight="1" thickBot="1">
      <c r="A61" s="2">
        <v>57</v>
      </c>
      <c r="B61" s="7" t="s">
        <v>36</v>
      </c>
      <c r="C61" s="107" t="s">
        <v>106</v>
      </c>
      <c r="D61" s="107" t="s">
        <v>106</v>
      </c>
      <c r="E61" s="107" t="s">
        <v>106</v>
      </c>
      <c r="F61" s="107" t="s">
        <v>106</v>
      </c>
      <c r="G61" s="107" t="s">
        <v>106</v>
      </c>
      <c r="H61" s="78"/>
      <c r="I61" s="107" t="s">
        <v>106</v>
      </c>
      <c r="J61" s="76"/>
      <c r="K61" s="107" t="s">
        <v>106</v>
      </c>
      <c r="L61" s="107" t="s">
        <v>106</v>
      </c>
      <c r="M61" s="107" t="s">
        <v>106</v>
      </c>
      <c r="N61" s="107" t="s">
        <v>106</v>
      </c>
      <c r="O61" s="107"/>
      <c r="P61" s="107"/>
      <c r="Q61" s="111"/>
      <c r="R61" s="111"/>
      <c r="S61" s="111"/>
      <c r="T61" s="111"/>
      <c r="U61" s="111"/>
      <c r="V61" s="111"/>
      <c r="W61" s="7"/>
      <c r="X61" s="117"/>
      <c r="Y61" s="116"/>
      <c r="Z61" s="71">
        <f t="shared" si="4"/>
        <v>0</v>
      </c>
      <c r="AA61" s="12">
        <f t="shared" si="3"/>
        <v>0</v>
      </c>
    </row>
    <row r="62" ht="30" customHeight="1" thickBot="1"/>
    <row r="63" spans="3:26" s="68" customFormat="1" ht="30" customHeight="1" thickBot="1">
      <c r="C63" s="121" t="s">
        <v>46</v>
      </c>
      <c r="D63" s="122"/>
      <c r="E63" s="122"/>
      <c r="F63" s="123"/>
      <c r="G63" s="120"/>
      <c r="H63" s="122"/>
      <c r="I63" s="122"/>
      <c r="J63" s="122"/>
      <c r="K63" s="122"/>
      <c r="L63" s="124"/>
      <c r="M63" s="121" t="s">
        <v>48</v>
      </c>
      <c r="N63" s="122"/>
      <c r="O63" s="122"/>
      <c r="P63" s="124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3:26" s="68" customFormat="1" ht="30" customHeight="1" thickBot="1">
      <c r="C64" s="125" t="s">
        <v>58</v>
      </c>
      <c r="D64" s="126"/>
      <c r="E64" s="127"/>
      <c r="F64" s="72">
        <v>10</v>
      </c>
      <c r="G64" s="70"/>
      <c r="H64" s="46" t="s">
        <v>61</v>
      </c>
      <c r="I64" s="35"/>
      <c r="J64" s="102"/>
      <c r="K64" s="102"/>
      <c r="L64" s="88"/>
      <c r="M64" s="88"/>
      <c r="N64" s="88"/>
      <c r="O64" s="88"/>
      <c r="P64" s="88"/>
      <c r="Q64" s="88"/>
      <c r="R64" s="88"/>
      <c r="S64" s="113"/>
      <c r="T64" s="88"/>
      <c r="U64" s="88"/>
      <c r="V64" s="88"/>
      <c r="W64" s="88"/>
      <c r="X64" s="88"/>
      <c r="Y64" s="88"/>
      <c r="Z64" s="88"/>
    </row>
    <row r="65" spans="3:26" s="68" customFormat="1" ht="30" customHeight="1" thickBot="1">
      <c r="C65" s="125" t="s">
        <v>59</v>
      </c>
      <c r="D65" s="126"/>
      <c r="E65" s="127"/>
      <c r="F65" s="72">
        <v>10</v>
      </c>
      <c r="G65" s="72"/>
      <c r="H65" s="73" t="s">
        <v>61</v>
      </c>
      <c r="I65" s="35"/>
      <c r="J65" s="88"/>
      <c r="K65" s="88"/>
      <c r="L65" s="88"/>
      <c r="M65" s="88"/>
      <c r="N65" s="88"/>
      <c r="O65" s="88"/>
      <c r="P65" s="88"/>
      <c r="Q65" s="88"/>
      <c r="R65" s="88"/>
      <c r="S65" s="113"/>
      <c r="T65" s="88"/>
      <c r="U65" s="88"/>
      <c r="V65" s="88"/>
      <c r="W65" s="88"/>
      <c r="X65" s="88"/>
      <c r="Y65" s="88"/>
      <c r="Z65" s="88"/>
    </row>
    <row r="66" spans="3:26" s="68" customFormat="1" ht="30" customHeight="1" thickBot="1">
      <c r="C66" s="125" t="s">
        <v>96</v>
      </c>
      <c r="D66" s="126"/>
      <c r="E66" s="127"/>
      <c r="F66" s="72">
        <v>8</v>
      </c>
      <c r="G66" s="72"/>
      <c r="H66" s="73" t="s">
        <v>61</v>
      </c>
      <c r="I66" s="35"/>
      <c r="J66" s="88"/>
      <c r="K66" s="88"/>
      <c r="L66" s="88"/>
      <c r="M66" s="88"/>
      <c r="N66" s="88"/>
      <c r="O66" s="88"/>
      <c r="P66" s="88"/>
      <c r="Q66" s="88"/>
      <c r="R66" s="88"/>
      <c r="S66" s="113"/>
      <c r="T66" s="88"/>
      <c r="U66" s="88"/>
      <c r="V66" s="88"/>
      <c r="W66" s="88"/>
      <c r="X66" s="88"/>
      <c r="Y66" s="88"/>
      <c r="Z66" s="88"/>
    </row>
    <row r="67" spans="3:26" s="68" customFormat="1" ht="30" customHeight="1" thickBot="1">
      <c r="C67" s="125" t="s">
        <v>84</v>
      </c>
      <c r="D67" s="126"/>
      <c r="E67" s="127"/>
      <c r="F67" s="70">
        <v>5</v>
      </c>
      <c r="G67" s="70"/>
      <c r="H67" s="46" t="s">
        <v>70</v>
      </c>
      <c r="I67" s="35"/>
      <c r="J67" s="88"/>
      <c r="K67" s="88"/>
      <c r="L67" s="88"/>
      <c r="M67" s="88"/>
      <c r="N67" s="88"/>
      <c r="O67" s="88"/>
      <c r="P67" s="88"/>
      <c r="Q67" s="88"/>
      <c r="R67" s="88"/>
      <c r="S67" s="113"/>
      <c r="T67" s="88"/>
      <c r="U67" s="88"/>
      <c r="V67" s="88"/>
      <c r="W67" s="88"/>
      <c r="X67" s="88"/>
      <c r="Y67" s="88"/>
      <c r="Z67" s="88"/>
    </row>
    <row r="68" spans="3:28" s="68" customFormat="1" ht="30" customHeight="1" thickBot="1">
      <c r="C68" s="125" t="s">
        <v>83</v>
      </c>
      <c r="D68" s="126"/>
      <c r="E68" s="127"/>
      <c r="F68" s="70">
        <v>4</v>
      </c>
      <c r="G68" s="70"/>
      <c r="H68" s="73" t="s">
        <v>70</v>
      </c>
      <c r="I68" s="90"/>
      <c r="J68" s="90"/>
      <c r="K68" s="90"/>
      <c r="L68" s="90"/>
      <c r="M68" s="90"/>
      <c r="N68" s="90"/>
      <c r="O68" s="90"/>
      <c r="P68" s="90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69"/>
    </row>
    <row r="69" spans="3:28" s="68" customFormat="1" ht="30" customHeight="1" thickBot="1">
      <c r="C69" s="125" t="s">
        <v>60</v>
      </c>
      <c r="D69" s="126"/>
      <c r="E69" s="127"/>
      <c r="F69" s="70">
        <v>2</v>
      </c>
      <c r="G69" s="70"/>
      <c r="H69" s="46" t="s">
        <v>70</v>
      </c>
      <c r="I69" s="88"/>
      <c r="J69" s="88"/>
      <c r="K69" s="88"/>
      <c r="L69" s="88"/>
      <c r="M69" s="88"/>
      <c r="N69" s="88"/>
      <c r="O69" s="88"/>
      <c r="P69" s="104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69"/>
    </row>
    <row r="70" spans="3:28" s="68" customFormat="1" ht="30" customHeight="1" thickBot="1">
      <c r="C70" s="125" t="s">
        <v>63</v>
      </c>
      <c r="D70" s="126"/>
      <c r="E70" s="127"/>
      <c r="F70" s="70">
        <v>2</v>
      </c>
      <c r="G70" s="70"/>
      <c r="H70" s="46" t="s">
        <v>70</v>
      </c>
      <c r="I70" s="88"/>
      <c r="J70" s="88"/>
      <c r="K70" s="88"/>
      <c r="L70" s="88"/>
      <c r="M70" s="88"/>
      <c r="N70" s="88"/>
      <c r="O70" s="88"/>
      <c r="P70" s="104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69"/>
    </row>
    <row r="71" spans="3:28" s="68" customFormat="1" ht="30" customHeight="1" thickBot="1">
      <c r="C71" s="125" t="s">
        <v>97</v>
      </c>
      <c r="D71" s="126"/>
      <c r="E71" s="127"/>
      <c r="F71" s="70">
        <v>2</v>
      </c>
      <c r="G71" s="70"/>
      <c r="H71" s="46" t="s">
        <v>70</v>
      </c>
      <c r="I71" s="88"/>
      <c r="J71" s="88"/>
      <c r="K71" s="88"/>
      <c r="L71" s="88"/>
      <c r="M71" s="88"/>
      <c r="N71" s="88"/>
      <c r="O71" s="88"/>
      <c r="P71" s="104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69"/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B1:B189"/>
  <mergeCells count="17">
    <mergeCell ref="C68:E68"/>
    <mergeCell ref="C69:E69"/>
    <mergeCell ref="C70:E70"/>
    <mergeCell ref="C71:E71"/>
    <mergeCell ref="H63:L63"/>
    <mergeCell ref="M63:P63"/>
    <mergeCell ref="C64:E64"/>
    <mergeCell ref="C65:E65"/>
    <mergeCell ref="C66:E66"/>
    <mergeCell ref="C67:E67"/>
    <mergeCell ref="C63:F63"/>
    <mergeCell ref="A1:B1"/>
    <mergeCell ref="C1:N1"/>
    <mergeCell ref="O1:AA1"/>
    <mergeCell ref="C2:Y2"/>
    <mergeCell ref="Z2:Z3"/>
    <mergeCell ref="AA2:AA3"/>
  </mergeCells>
  <printOptions/>
  <pageMargins left="0.25" right="0.25" top="0.75" bottom="0.75" header="0.3" footer="0.3"/>
  <pageSetup horizontalDpi="600" verticalDpi="600" orientation="portrait" paperSize="9" scale="90" r:id="rId1"/>
  <headerFooter alignWithMargins="0">
    <oddFooter>&amp;L&amp;F&amp;RPagina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" sqref="B2:I3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7" width="14.7109375" style="0" customWidth="1"/>
    <col min="8" max="8" width="14.7109375" style="19" customWidth="1"/>
    <col min="9" max="9" width="3.00390625" style="0" customWidth="1"/>
    <col min="10" max="10" width="10.7109375" style="19" customWidth="1"/>
    <col min="11" max="11" width="10.7109375" style="0" customWidth="1"/>
  </cols>
  <sheetData>
    <row r="1" spans="1:11" ht="60" customHeight="1" thickBot="1">
      <c r="A1" s="150" t="s">
        <v>39</v>
      </c>
      <c r="B1" s="151"/>
      <c r="C1" s="170" t="s">
        <v>123</v>
      </c>
      <c r="D1" s="171"/>
      <c r="E1" s="171"/>
      <c r="F1" s="171"/>
      <c r="G1" s="171"/>
      <c r="H1" s="171"/>
      <c r="I1" s="171"/>
      <c r="J1" s="171"/>
      <c r="K1" s="172"/>
    </row>
    <row r="2" spans="1:11" ht="42" customHeight="1" thickBot="1">
      <c r="A2" s="2"/>
      <c r="B2" s="175" t="s">
        <v>85</v>
      </c>
      <c r="C2" s="176"/>
      <c r="D2" s="176"/>
      <c r="E2" s="176"/>
      <c r="F2" s="176"/>
      <c r="G2" s="176"/>
      <c r="H2" s="176"/>
      <c r="I2" s="176"/>
      <c r="J2" s="179" t="s">
        <v>56</v>
      </c>
      <c r="K2" s="173" t="s">
        <v>50</v>
      </c>
    </row>
    <row r="3" spans="1:11" ht="20.25" customHeight="1" thickBot="1">
      <c r="A3" s="2"/>
      <c r="B3" s="177"/>
      <c r="C3" s="178"/>
      <c r="D3" s="178"/>
      <c r="E3" s="178"/>
      <c r="F3" s="178"/>
      <c r="G3" s="178"/>
      <c r="H3" s="178"/>
      <c r="I3" s="178"/>
      <c r="J3" s="180"/>
      <c r="K3" s="174"/>
    </row>
    <row r="4" spans="1:14" ht="35.25" customHeight="1" thickBot="1">
      <c r="A4" s="38"/>
      <c r="B4" s="39" t="s">
        <v>0</v>
      </c>
      <c r="C4" s="40" t="s">
        <v>52</v>
      </c>
      <c r="D4" s="40" t="s">
        <v>53</v>
      </c>
      <c r="E4" s="40" t="s">
        <v>54</v>
      </c>
      <c r="F4" s="40" t="s">
        <v>55</v>
      </c>
      <c r="G4" s="37" t="s">
        <v>67</v>
      </c>
      <c r="H4" s="40" t="s">
        <v>68</v>
      </c>
      <c r="I4" s="41" t="s">
        <v>49</v>
      </c>
      <c r="J4" s="180"/>
      <c r="K4" s="174"/>
      <c r="N4" s="47"/>
    </row>
    <row r="5" spans="1:11" ht="25.5" customHeight="1" thickBot="1">
      <c r="A5" s="2"/>
      <c r="B5" s="49" t="s">
        <v>44</v>
      </c>
      <c r="C5" s="34"/>
      <c r="D5" s="55">
        <f>SUM('El presenze Fidal CDS'!AC4)</f>
        <v>123</v>
      </c>
      <c r="E5" s="34"/>
      <c r="F5" s="55">
        <f>SUM('El presenze Fidal'!AB4)</f>
        <v>41</v>
      </c>
      <c r="G5" s="34"/>
      <c r="H5" s="55">
        <f>SUM('El presenze Camp Hinterland'!Z4)</f>
        <v>243</v>
      </c>
      <c r="I5" s="43"/>
      <c r="J5" s="53">
        <f>SUM('El presenze Fidal CDS'!AC4,'El presenze Fidal'!AB4,'El presenze Camp Hinterland'!Z4)</f>
        <v>407</v>
      </c>
      <c r="K5" s="48"/>
    </row>
    <row r="6" spans="1:13" ht="21" thickBot="1">
      <c r="A6" s="42">
        <v>1</v>
      </c>
      <c r="B6" s="6" t="s">
        <v>1</v>
      </c>
      <c r="C6" s="26">
        <f>SUM('El presenze Fidal CDS'!AD5)</f>
        <v>16</v>
      </c>
      <c r="D6" s="36">
        <f>SUM('El presenze Fidal CDS'!AC5)</f>
        <v>2</v>
      </c>
      <c r="E6" s="27">
        <f>SUM('El presenze Fidal'!AC5)</f>
        <v>0</v>
      </c>
      <c r="F6" s="36">
        <f>SUM('El presenze Fidal'!AB5)</f>
        <v>0</v>
      </c>
      <c r="G6" s="28">
        <f>SUM('El presenze Camp Hinterland'!AA5)</f>
        <v>0</v>
      </c>
      <c r="H6" s="36">
        <f>SUM('El presenze Camp Hinterland'!Z5)</f>
        <v>0</v>
      </c>
      <c r="I6" s="44"/>
      <c r="J6" s="54">
        <f>SUM('El presenze Fidal CDS'!AC5,'El presenze Fidal'!AB5,'El presenze Camp Hinterland'!Z5)</f>
        <v>2</v>
      </c>
      <c r="K6" s="56">
        <f>SUM('El presenze Fidal CDS'!AD5,'El presenze Fidal'!AC5,'El presenze Camp Hinterland'!AA5)</f>
        <v>16</v>
      </c>
      <c r="M6" s="35"/>
    </row>
    <row r="7" spans="1:11" ht="21" thickBot="1">
      <c r="A7" s="2">
        <v>2</v>
      </c>
      <c r="B7" s="6" t="s">
        <v>91</v>
      </c>
      <c r="C7" s="26">
        <f>SUM('El presenze Fidal CDS'!AD6)</f>
        <v>24</v>
      </c>
      <c r="D7" s="36">
        <f>SUM('El presenze Fidal CDS'!AC6)</f>
        <v>3</v>
      </c>
      <c r="E7" s="27">
        <f>SUM('El presenze Fidal'!AC6)</f>
        <v>0</v>
      </c>
      <c r="F7" s="36">
        <f>SUM('El presenze Fidal'!AB6)</f>
        <v>0</v>
      </c>
      <c r="G7" s="28">
        <f>SUM('El presenze Camp Hinterland'!AA6)</f>
        <v>14</v>
      </c>
      <c r="H7" s="36">
        <f>SUM('El presenze Camp Hinterland'!Z6)</f>
        <v>6</v>
      </c>
      <c r="I7" s="45"/>
      <c r="J7" s="54">
        <f>SUM('El presenze Fidal CDS'!AC6,'El presenze Fidal'!AB6,'El presenze Camp Hinterland'!Z6)</f>
        <v>9</v>
      </c>
      <c r="K7" s="56">
        <f>SUM('El presenze Fidal CDS'!AD6,'El presenze Fidal'!AC6,'El presenze Camp Hinterland'!AA6)</f>
        <v>38</v>
      </c>
    </row>
    <row r="8" spans="1:11" ht="21" thickBot="1">
      <c r="A8" s="2">
        <v>3</v>
      </c>
      <c r="B8" s="6" t="s">
        <v>66</v>
      </c>
      <c r="C8" s="26">
        <f>SUM('El presenze Fidal CDS'!AD7)</f>
        <v>16</v>
      </c>
      <c r="D8" s="36">
        <f>SUM('El presenze Fidal CDS'!AC7)</f>
        <v>2</v>
      </c>
      <c r="E8" s="27">
        <f>SUM('El presenze Fidal'!AC7)</f>
        <v>6</v>
      </c>
      <c r="F8" s="36">
        <f>SUM('El presenze Fidal'!AB7)</f>
        <v>3</v>
      </c>
      <c r="G8" s="28">
        <f>SUM('El presenze Camp Hinterland'!AA7)</f>
        <v>4</v>
      </c>
      <c r="H8" s="36">
        <f>SUM('El presenze Camp Hinterland'!Z7)</f>
        <v>2</v>
      </c>
      <c r="I8" s="45"/>
      <c r="J8" s="54">
        <f>SUM('El presenze Fidal CDS'!AC7,'El presenze Fidal'!AB7,'El presenze Camp Hinterland'!Z7)</f>
        <v>7</v>
      </c>
      <c r="K8" s="56">
        <f>SUM('El presenze Fidal CDS'!AD7,'El presenze Fidal'!AC7,'El presenze Camp Hinterland'!AA7)</f>
        <v>26</v>
      </c>
    </row>
    <row r="9" spans="1:11" ht="21" thickBot="1">
      <c r="A9" s="2">
        <v>4</v>
      </c>
      <c r="B9" s="6" t="s">
        <v>74</v>
      </c>
      <c r="C9" s="26">
        <f>SUM('El presenze Fidal CDS'!AD8)</f>
        <v>16</v>
      </c>
      <c r="D9" s="36">
        <f>SUM('El presenze Fidal CDS'!AC8)</f>
        <v>2</v>
      </c>
      <c r="E9" s="27">
        <f>SUM('El presenze Fidal'!AC8)</f>
        <v>2</v>
      </c>
      <c r="F9" s="36">
        <f>SUM('El presenze Fidal'!AB8)</f>
        <v>1</v>
      </c>
      <c r="G9" s="28">
        <f>SUM('El presenze Camp Hinterland'!AA8)</f>
        <v>16</v>
      </c>
      <c r="H9" s="36">
        <f>SUM('El presenze Camp Hinterland'!Z8)</f>
        <v>7</v>
      </c>
      <c r="I9" s="45"/>
      <c r="J9" s="54">
        <f>SUM('El presenze Fidal CDS'!AC8,'El presenze Fidal'!AB8,'El presenze Camp Hinterland'!Z8)</f>
        <v>10</v>
      </c>
      <c r="K9" s="56">
        <f>SUM('El presenze Fidal CDS'!AD8,'El presenze Fidal'!AC8,'El presenze Camp Hinterland'!AA8)</f>
        <v>34</v>
      </c>
    </row>
    <row r="10" spans="1:11" ht="21" thickBot="1">
      <c r="A10" s="2">
        <v>5</v>
      </c>
      <c r="B10" s="6" t="s">
        <v>2</v>
      </c>
      <c r="C10" s="26">
        <f>SUM('El presenze Fidal CDS'!AD9)</f>
        <v>32</v>
      </c>
      <c r="D10" s="36">
        <f>SUM('El presenze Fidal CDS'!AC9)</f>
        <v>4</v>
      </c>
      <c r="E10" s="27">
        <f>SUM('El presenze Fidal'!AC9)</f>
        <v>4</v>
      </c>
      <c r="F10" s="36">
        <f>SUM('El presenze Fidal'!AB9)</f>
        <v>2</v>
      </c>
      <c r="G10" s="28">
        <f>SUM('El presenze Camp Hinterland'!AA9)</f>
        <v>10</v>
      </c>
      <c r="H10" s="36">
        <f>SUM('El presenze Camp Hinterland'!Z9)</f>
        <v>4</v>
      </c>
      <c r="I10" s="45"/>
      <c r="J10" s="54">
        <f>SUM('El presenze Fidal CDS'!AC9,'El presenze Fidal'!AB9,'El presenze Camp Hinterland'!Z9)</f>
        <v>10</v>
      </c>
      <c r="K10" s="56">
        <f>SUM('El presenze Fidal CDS'!AD9,'El presenze Fidal'!AC9,'El presenze Camp Hinterland'!AA9)</f>
        <v>46</v>
      </c>
    </row>
    <row r="11" spans="1:11" ht="21" thickBot="1">
      <c r="A11" s="2">
        <v>6</v>
      </c>
      <c r="B11" s="6" t="s">
        <v>3</v>
      </c>
      <c r="C11" s="26">
        <f>SUM('El presenze Fidal CDS'!AD10)</f>
        <v>10</v>
      </c>
      <c r="D11" s="36">
        <f>SUM('El presenze Fidal CDS'!AC10)</f>
        <v>2</v>
      </c>
      <c r="E11" s="27">
        <f>SUM('El presenze Fidal'!AC10)</f>
        <v>2</v>
      </c>
      <c r="F11" s="36">
        <f>SUM('El presenze Fidal'!AB10)</f>
        <v>1</v>
      </c>
      <c r="G11" s="28">
        <f>SUM('El presenze Camp Hinterland'!AA10)</f>
        <v>2</v>
      </c>
      <c r="H11" s="36">
        <f>SUM('El presenze Camp Hinterland'!Z10)</f>
        <v>1</v>
      </c>
      <c r="I11" s="45"/>
      <c r="J11" s="54">
        <f>SUM('El presenze Fidal CDS'!AC10,'El presenze Fidal'!AB10,'El presenze Camp Hinterland'!Z10)</f>
        <v>4</v>
      </c>
      <c r="K11" s="56">
        <f>SUM('El presenze Fidal CDS'!AD10,'El presenze Fidal'!AC10,'El presenze Camp Hinterland'!AA10)</f>
        <v>14</v>
      </c>
    </row>
    <row r="12" spans="1:11" ht="21" thickBot="1">
      <c r="A12" s="2">
        <v>7</v>
      </c>
      <c r="B12" s="6" t="s">
        <v>93</v>
      </c>
      <c r="C12" s="26">
        <f>SUM('El presenze Fidal CDS'!AD11)</f>
        <v>8</v>
      </c>
      <c r="D12" s="36">
        <f>SUM('El presenze Fidal CDS'!AC11)</f>
        <v>1</v>
      </c>
      <c r="E12" s="27">
        <f>SUM('El presenze Fidal'!AC11)</f>
        <v>0</v>
      </c>
      <c r="F12" s="36">
        <f>SUM('El presenze Fidal'!AB11)</f>
        <v>0</v>
      </c>
      <c r="G12" s="28">
        <f>SUM('El presenze Camp Hinterland'!AA11)</f>
        <v>16</v>
      </c>
      <c r="H12" s="36">
        <f>SUM('El presenze Camp Hinterland'!Z11)</f>
        <v>8</v>
      </c>
      <c r="I12" s="45"/>
      <c r="J12" s="54">
        <f>SUM('El presenze Fidal CDS'!AC11,'El presenze Fidal'!AB11,'El presenze Camp Hinterland'!Z11)</f>
        <v>9</v>
      </c>
      <c r="K12" s="56">
        <f>SUM('El presenze Fidal CDS'!AD11,'El presenze Fidal'!AC11,'El presenze Camp Hinterland'!AA11)</f>
        <v>24</v>
      </c>
    </row>
    <row r="13" spans="1:11" ht="21" thickBot="1">
      <c r="A13" s="2">
        <v>8</v>
      </c>
      <c r="B13" s="6" t="s">
        <v>4</v>
      </c>
      <c r="C13" s="26">
        <f>SUM('El presenze Fidal CDS'!AD12)</f>
        <v>8</v>
      </c>
      <c r="D13" s="36">
        <f>SUM('El presenze Fidal CDS'!AC12)</f>
        <v>1</v>
      </c>
      <c r="E13" s="27">
        <f>SUM('El presenze Fidal'!AC12)</f>
        <v>6</v>
      </c>
      <c r="F13" s="36">
        <f>SUM('El presenze Fidal'!AB12)</f>
        <v>3</v>
      </c>
      <c r="G13" s="28">
        <f>SUM('El presenze Camp Hinterland'!AA12)</f>
        <v>0</v>
      </c>
      <c r="H13" s="36">
        <f>SUM('El presenze Camp Hinterland'!Z12)</f>
        <v>0</v>
      </c>
      <c r="I13" s="45"/>
      <c r="J13" s="54">
        <f>SUM('El presenze Fidal CDS'!AC12,'El presenze Fidal'!AB12,'El presenze Camp Hinterland'!Z12)</f>
        <v>4</v>
      </c>
      <c r="K13" s="56">
        <f>SUM('El presenze Fidal CDS'!AD12,'El presenze Fidal'!AC12,'El presenze Camp Hinterland'!AA12)</f>
        <v>14</v>
      </c>
    </row>
    <row r="14" spans="1:11" ht="21" thickBot="1">
      <c r="A14" s="2">
        <v>9</v>
      </c>
      <c r="B14" s="6" t="s">
        <v>5</v>
      </c>
      <c r="C14" s="26">
        <f>SUM('El presenze Fidal CDS'!AD13)</f>
        <v>2</v>
      </c>
      <c r="D14" s="36">
        <f>SUM('El presenze Fidal CDS'!AC13)</f>
        <v>1</v>
      </c>
      <c r="E14" s="27">
        <f>SUM('El presenze Fidal'!AC13)</f>
        <v>0</v>
      </c>
      <c r="F14" s="36">
        <f>SUM('El presenze Fidal'!AB13)</f>
        <v>0</v>
      </c>
      <c r="G14" s="28">
        <f>SUM('El presenze Camp Hinterland'!AA13)</f>
        <v>0</v>
      </c>
      <c r="H14" s="36">
        <f>SUM('El presenze Camp Hinterland'!Z13)</f>
        <v>0</v>
      </c>
      <c r="I14" s="45"/>
      <c r="J14" s="54">
        <f>SUM('El presenze Fidal CDS'!AC13,'El presenze Fidal'!AB13,'El presenze Camp Hinterland'!Z13)</f>
        <v>1</v>
      </c>
      <c r="K14" s="56">
        <f>SUM('El presenze Fidal CDS'!AD13,'El presenze Fidal'!AC13,'El presenze Camp Hinterland'!AA13)</f>
        <v>2</v>
      </c>
    </row>
    <row r="15" spans="1:11" ht="21" thickBot="1">
      <c r="A15" s="2">
        <v>10</v>
      </c>
      <c r="B15" s="6" t="s">
        <v>71</v>
      </c>
      <c r="C15" s="26">
        <f>SUM('El presenze Fidal CDS'!AD14)</f>
        <v>18</v>
      </c>
      <c r="D15" s="36">
        <f>SUM('El presenze Fidal CDS'!AC14)</f>
        <v>3</v>
      </c>
      <c r="E15" s="27">
        <f>SUM('El presenze Fidal'!AC14)</f>
        <v>0</v>
      </c>
      <c r="F15" s="36">
        <f>SUM('El presenze Fidal'!AB14)</f>
        <v>0</v>
      </c>
      <c r="G15" s="28">
        <f>SUM('El presenze Camp Hinterland'!AA14)</f>
        <v>14</v>
      </c>
      <c r="H15" s="36">
        <f>SUM('El presenze Camp Hinterland'!Z14)</f>
        <v>7</v>
      </c>
      <c r="I15" s="45"/>
      <c r="J15" s="54">
        <f>SUM('El presenze Fidal CDS'!AC14,'El presenze Fidal'!AB14,'El presenze Camp Hinterland'!Z14)</f>
        <v>10</v>
      </c>
      <c r="K15" s="56">
        <f>SUM('El presenze Fidal CDS'!AD14,'El presenze Fidal'!AC14,'El presenze Camp Hinterland'!AA14)</f>
        <v>32</v>
      </c>
    </row>
    <row r="16" spans="1:11" ht="21" thickBot="1">
      <c r="A16" s="2">
        <v>11</v>
      </c>
      <c r="B16" s="6" t="s">
        <v>64</v>
      </c>
      <c r="C16" s="26">
        <f>SUM('El presenze Fidal CDS'!AD15)</f>
        <v>24</v>
      </c>
      <c r="D16" s="36">
        <f>SUM('El presenze Fidal CDS'!AC15)</f>
        <v>3</v>
      </c>
      <c r="E16" s="27">
        <f>SUM('El presenze Fidal'!AC15)</f>
        <v>4</v>
      </c>
      <c r="F16" s="36">
        <f>SUM('El presenze Fidal'!AB15)</f>
        <v>2</v>
      </c>
      <c r="G16" s="28">
        <f>SUM('El presenze Camp Hinterland'!AA15)</f>
        <v>14</v>
      </c>
      <c r="H16" s="36">
        <f>SUM('El presenze Camp Hinterland'!Z15)</f>
        <v>6</v>
      </c>
      <c r="I16" s="45"/>
      <c r="J16" s="54">
        <f>SUM('El presenze Fidal CDS'!AC15,'El presenze Fidal'!AB15,'El presenze Camp Hinterland'!Z15)</f>
        <v>11</v>
      </c>
      <c r="K16" s="56">
        <f>SUM('El presenze Fidal CDS'!AD15,'El presenze Fidal'!AC15,'El presenze Camp Hinterland'!AA15)</f>
        <v>42</v>
      </c>
    </row>
    <row r="17" spans="1:11" ht="21" thickBot="1">
      <c r="A17" s="2">
        <v>12</v>
      </c>
      <c r="B17" s="6" t="s">
        <v>92</v>
      </c>
      <c r="C17" s="26">
        <f>SUM('El presenze Fidal CDS'!AD16)</f>
        <v>16</v>
      </c>
      <c r="D17" s="36">
        <f>SUM('El presenze Fidal CDS'!AC16)</f>
        <v>2</v>
      </c>
      <c r="E17" s="27">
        <f>SUM('El presenze Fidal'!AC16)</f>
        <v>2</v>
      </c>
      <c r="F17" s="36">
        <f>SUM('El presenze Fidal'!AB16)</f>
        <v>1</v>
      </c>
      <c r="G17" s="28">
        <f>SUM('El presenze Camp Hinterland'!AA16)</f>
        <v>14</v>
      </c>
      <c r="H17" s="36">
        <f>SUM('El presenze Camp Hinterland'!Z16)</f>
        <v>6</v>
      </c>
      <c r="I17" s="45"/>
      <c r="J17" s="54">
        <f>SUM('El presenze Fidal CDS'!AC16,'El presenze Fidal'!AB16,'El presenze Camp Hinterland'!Z16)</f>
        <v>9</v>
      </c>
      <c r="K17" s="56">
        <f>SUM('El presenze Fidal CDS'!AD16,'El presenze Fidal'!AC16,'El presenze Camp Hinterland'!AA16)</f>
        <v>32</v>
      </c>
    </row>
    <row r="18" spans="1:11" ht="21" thickBot="1">
      <c r="A18" s="2">
        <v>13</v>
      </c>
      <c r="B18" s="6" t="s">
        <v>37</v>
      </c>
      <c r="C18" s="26">
        <f>SUM('El presenze Fidal CDS'!AD17)</f>
        <v>24</v>
      </c>
      <c r="D18" s="36">
        <f>SUM('El presenze Fidal CDS'!AC17)</f>
        <v>3</v>
      </c>
      <c r="E18" s="27">
        <f>SUM('El presenze Fidal'!AC17)</f>
        <v>6</v>
      </c>
      <c r="F18" s="36">
        <f>SUM('El presenze Fidal'!AB17)</f>
        <v>3</v>
      </c>
      <c r="G18" s="28">
        <f>SUM('El presenze Camp Hinterland'!AA17)</f>
        <v>6</v>
      </c>
      <c r="H18" s="36">
        <f>SUM('El presenze Camp Hinterland'!Z17)</f>
        <v>3</v>
      </c>
      <c r="I18" s="45"/>
      <c r="J18" s="54">
        <f>SUM('El presenze Fidal CDS'!AC17,'El presenze Fidal'!AB17,'El presenze Camp Hinterland'!Z17)</f>
        <v>9</v>
      </c>
      <c r="K18" s="56">
        <f>SUM('El presenze Fidal CDS'!AD17,'El presenze Fidal'!AC17,'El presenze Camp Hinterland'!AA17)</f>
        <v>36</v>
      </c>
    </row>
    <row r="19" spans="1:11" ht="21" thickBot="1">
      <c r="A19" s="2">
        <v>14</v>
      </c>
      <c r="B19" s="6" t="s">
        <v>69</v>
      </c>
      <c r="C19" s="26">
        <f>SUM('El presenze Fidal CDS'!AD18)</f>
        <v>8</v>
      </c>
      <c r="D19" s="36">
        <f>SUM('El presenze Fidal CDS'!AC18)</f>
        <v>1</v>
      </c>
      <c r="E19" s="27">
        <f>SUM('El presenze Fidal'!AC18)</f>
        <v>0</v>
      </c>
      <c r="F19" s="36">
        <f>SUM('El presenze Fidal'!AB18)</f>
        <v>0</v>
      </c>
      <c r="G19" s="28">
        <f>SUM('El presenze Camp Hinterland'!AA18)</f>
        <v>4</v>
      </c>
      <c r="H19" s="36">
        <f>SUM('El presenze Camp Hinterland'!Z18)</f>
        <v>2</v>
      </c>
      <c r="I19" s="45"/>
      <c r="J19" s="54">
        <f>SUM('El presenze Fidal CDS'!AC18,'El presenze Fidal'!AB18,'El presenze Camp Hinterland'!Z18)</f>
        <v>3</v>
      </c>
      <c r="K19" s="56">
        <f>SUM('El presenze Fidal CDS'!AD18,'El presenze Fidal'!AC18,'El presenze Camp Hinterland'!AA18)</f>
        <v>12</v>
      </c>
    </row>
    <row r="20" spans="1:11" ht="21" thickBot="1">
      <c r="A20" s="2">
        <v>15</v>
      </c>
      <c r="B20" s="6" t="s">
        <v>6</v>
      </c>
      <c r="C20" s="26">
        <f>SUM('El presenze Fidal CDS'!AD19)</f>
        <v>8</v>
      </c>
      <c r="D20" s="36">
        <f>SUM('El presenze Fidal CDS'!AC19)</f>
        <v>1</v>
      </c>
      <c r="E20" s="27">
        <f>SUM('El presenze Fidal'!AC19)</f>
        <v>0</v>
      </c>
      <c r="F20" s="36">
        <f>SUM('El presenze Fidal'!AB19)</f>
        <v>0</v>
      </c>
      <c r="G20" s="28">
        <f>SUM('El presenze Camp Hinterland'!AA19)</f>
        <v>0</v>
      </c>
      <c r="H20" s="36">
        <f>SUM('El presenze Camp Hinterland'!Z19)</f>
        <v>0</v>
      </c>
      <c r="I20" s="45"/>
      <c r="J20" s="54">
        <f>SUM('El presenze Fidal CDS'!AC19,'El presenze Fidal'!AB19,'El presenze Camp Hinterland'!Z19)</f>
        <v>1</v>
      </c>
      <c r="K20" s="56">
        <f>SUM('El presenze Fidal CDS'!AD19,'El presenze Fidal'!AC19,'El presenze Camp Hinterland'!AA19)</f>
        <v>8</v>
      </c>
    </row>
    <row r="21" spans="1:11" ht="21" thickBot="1">
      <c r="A21" s="2">
        <v>16</v>
      </c>
      <c r="B21" s="6" t="s">
        <v>75</v>
      </c>
      <c r="C21" s="26">
        <f>SUM('El presenze Fidal CDS'!AD20)</f>
        <v>0</v>
      </c>
      <c r="D21" s="36">
        <f>SUM('El presenze Fidal CDS'!AC20)</f>
        <v>0</v>
      </c>
      <c r="E21" s="27">
        <f>SUM('El presenze Fidal'!AC20)</f>
        <v>0</v>
      </c>
      <c r="F21" s="36">
        <f>SUM('El presenze Fidal'!AB20)</f>
        <v>0</v>
      </c>
      <c r="G21" s="28">
        <f>SUM('El presenze Camp Hinterland'!AA20)</f>
        <v>0</v>
      </c>
      <c r="H21" s="36">
        <f>SUM('El presenze Camp Hinterland'!Z20)</f>
        <v>0</v>
      </c>
      <c r="I21" s="45"/>
      <c r="J21" s="54">
        <f>SUM('El presenze Fidal CDS'!AC20,'El presenze Fidal'!AB20,'El presenze Camp Hinterland'!Z20)</f>
        <v>0</v>
      </c>
      <c r="K21" s="56">
        <f>SUM('El presenze Fidal CDS'!AD20,'El presenze Fidal'!AC20,'El presenze Camp Hinterland'!AA20)</f>
        <v>0</v>
      </c>
    </row>
    <row r="22" spans="1:11" ht="21" thickBot="1">
      <c r="A22" s="2">
        <v>17</v>
      </c>
      <c r="B22" s="6" t="s">
        <v>7</v>
      </c>
      <c r="C22" s="26">
        <f>SUM('El presenze Fidal CDS'!AD21)</f>
        <v>24</v>
      </c>
      <c r="D22" s="36">
        <f>SUM('El presenze Fidal CDS'!AC21)</f>
        <v>3</v>
      </c>
      <c r="E22" s="27">
        <f>SUM('El presenze Fidal'!AC21)</f>
        <v>0</v>
      </c>
      <c r="F22" s="36">
        <f>SUM('El presenze Fidal'!AB21)</f>
        <v>0</v>
      </c>
      <c r="G22" s="28">
        <f>SUM('El presenze Camp Hinterland'!AA21)</f>
        <v>11</v>
      </c>
      <c r="H22" s="36">
        <f>SUM('El presenze Camp Hinterland'!Z21)</f>
        <v>4</v>
      </c>
      <c r="I22" s="45"/>
      <c r="J22" s="54">
        <f>SUM('El presenze Fidal CDS'!AC21,'El presenze Fidal'!AB21,'El presenze Camp Hinterland'!Z21)</f>
        <v>7</v>
      </c>
      <c r="K22" s="56">
        <f>SUM('El presenze Fidal CDS'!AD21,'El presenze Fidal'!AC21,'El presenze Camp Hinterland'!AA21)</f>
        <v>35</v>
      </c>
    </row>
    <row r="23" spans="1:11" ht="21" thickBot="1">
      <c r="A23" s="2">
        <v>18</v>
      </c>
      <c r="B23" s="6" t="s">
        <v>8</v>
      </c>
      <c r="C23" s="26">
        <f>SUM('El presenze Fidal CDS'!AD22)</f>
        <v>24</v>
      </c>
      <c r="D23" s="36">
        <f>SUM('El presenze Fidal CDS'!AC22)</f>
        <v>3</v>
      </c>
      <c r="E23" s="27">
        <f>SUM('El presenze Fidal'!AC22)</f>
        <v>4</v>
      </c>
      <c r="F23" s="36">
        <f>SUM('El presenze Fidal'!AB22)</f>
        <v>2</v>
      </c>
      <c r="G23" s="28">
        <f>SUM('El presenze Camp Hinterland'!AA22)</f>
        <v>8</v>
      </c>
      <c r="H23" s="36">
        <f>SUM('El presenze Camp Hinterland'!Z22)</f>
        <v>4</v>
      </c>
      <c r="I23" s="45"/>
      <c r="J23" s="54">
        <f>SUM('El presenze Fidal CDS'!AC22,'El presenze Fidal'!AB22,'El presenze Camp Hinterland'!Z22)</f>
        <v>9</v>
      </c>
      <c r="K23" s="56">
        <f>SUM('El presenze Fidal CDS'!AD22,'El presenze Fidal'!AC22,'El presenze Camp Hinterland'!AA22)</f>
        <v>36</v>
      </c>
    </row>
    <row r="24" spans="1:11" ht="21" thickBot="1">
      <c r="A24" s="2">
        <v>19</v>
      </c>
      <c r="B24" s="6" t="s">
        <v>9</v>
      </c>
      <c r="C24" s="26">
        <f>SUM('El presenze Fidal CDS'!AD23)</f>
        <v>16</v>
      </c>
      <c r="D24" s="36">
        <f>SUM('El presenze Fidal CDS'!AC23)</f>
        <v>2</v>
      </c>
      <c r="E24" s="27">
        <f>SUM('El presenze Fidal'!AC23)</f>
        <v>0</v>
      </c>
      <c r="F24" s="36">
        <f>SUM('El presenze Fidal'!AB23)</f>
        <v>0</v>
      </c>
      <c r="G24" s="28">
        <f>SUM('El presenze Camp Hinterland'!AA23)</f>
        <v>10</v>
      </c>
      <c r="H24" s="36">
        <f>SUM('El presenze Camp Hinterland'!Z23)</f>
        <v>4</v>
      </c>
      <c r="I24" s="45"/>
      <c r="J24" s="54">
        <f>SUM('El presenze Fidal CDS'!AC23,'El presenze Fidal'!AB23,'El presenze Camp Hinterland'!Z23)</f>
        <v>6</v>
      </c>
      <c r="K24" s="56">
        <f>SUM('El presenze Fidal CDS'!AD23,'El presenze Fidal'!AC23,'El presenze Camp Hinterland'!AA23)</f>
        <v>26</v>
      </c>
    </row>
    <row r="25" spans="1:11" ht="21" thickBot="1">
      <c r="A25" s="2">
        <v>20</v>
      </c>
      <c r="B25" s="6" t="s">
        <v>10</v>
      </c>
      <c r="C25" s="26">
        <f>SUM('El presenze Fidal CDS'!AD24)</f>
        <v>32</v>
      </c>
      <c r="D25" s="36">
        <f>SUM('El presenze Fidal CDS'!AC24)</f>
        <v>4</v>
      </c>
      <c r="E25" s="27">
        <f>SUM('El presenze Fidal'!AC24)</f>
        <v>0</v>
      </c>
      <c r="F25" s="36">
        <f>SUM('El presenze Fidal'!AB24)</f>
        <v>0</v>
      </c>
      <c r="G25" s="28">
        <f>SUM('El presenze Camp Hinterland'!AA24)</f>
        <v>10</v>
      </c>
      <c r="H25" s="36">
        <f>SUM('El presenze Camp Hinterland'!Z24)</f>
        <v>4</v>
      </c>
      <c r="I25" s="45"/>
      <c r="J25" s="54">
        <f>SUM('El presenze Fidal CDS'!AC24,'El presenze Fidal'!AB24,'El presenze Camp Hinterland'!Z24)</f>
        <v>8</v>
      </c>
      <c r="K25" s="56">
        <f>SUM('El presenze Fidal CDS'!AD24,'El presenze Fidal'!AC24,'El presenze Camp Hinterland'!AA24)</f>
        <v>42</v>
      </c>
    </row>
    <row r="26" spans="1:11" ht="21" thickBot="1">
      <c r="A26" s="2">
        <v>21</v>
      </c>
      <c r="B26" s="6" t="s">
        <v>11</v>
      </c>
      <c r="C26" s="26">
        <f>SUM('El presenze Fidal CDS'!AD25)</f>
        <v>24</v>
      </c>
      <c r="D26" s="36">
        <f>SUM('El presenze Fidal CDS'!AC25)</f>
        <v>3</v>
      </c>
      <c r="E26" s="27">
        <f>SUM('El presenze Fidal'!AC25)</f>
        <v>2</v>
      </c>
      <c r="F26" s="36">
        <f>SUM('El presenze Fidal'!AB25)</f>
        <v>1</v>
      </c>
      <c r="G26" s="28">
        <f>SUM('El presenze Camp Hinterland'!AA25)</f>
        <v>2</v>
      </c>
      <c r="H26" s="36">
        <f>SUM('El presenze Camp Hinterland'!Z25)</f>
        <v>1</v>
      </c>
      <c r="I26" s="45"/>
      <c r="J26" s="54">
        <f>SUM('El presenze Fidal CDS'!AC25,'El presenze Fidal'!AB25,'El presenze Camp Hinterland'!Z25)</f>
        <v>5</v>
      </c>
      <c r="K26" s="56">
        <f>SUM('El presenze Fidal CDS'!AD25,'El presenze Fidal'!AC25,'El presenze Camp Hinterland'!AA25)</f>
        <v>28</v>
      </c>
    </row>
    <row r="27" spans="1:11" ht="21" thickBot="1">
      <c r="A27" s="2">
        <v>22</v>
      </c>
      <c r="B27" s="6" t="s">
        <v>12</v>
      </c>
      <c r="C27" s="26">
        <f>SUM('El presenze Fidal CDS'!AD26)</f>
        <v>24</v>
      </c>
      <c r="D27" s="36">
        <f>SUM('El presenze Fidal CDS'!AC26)</f>
        <v>3</v>
      </c>
      <c r="E27" s="27">
        <f>SUM('El presenze Fidal'!AC26)</f>
        <v>2</v>
      </c>
      <c r="F27" s="36">
        <f>SUM('El presenze Fidal'!AB26)</f>
        <v>1</v>
      </c>
      <c r="G27" s="28">
        <f>SUM('El presenze Camp Hinterland'!AA26)</f>
        <v>6</v>
      </c>
      <c r="H27" s="36">
        <f>SUM('El presenze Camp Hinterland'!Z26)</f>
        <v>2</v>
      </c>
      <c r="I27" s="45"/>
      <c r="J27" s="54">
        <f>SUM('El presenze Fidal CDS'!AC26,'El presenze Fidal'!AB26,'El presenze Camp Hinterland'!Z26)</f>
        <v>6</v>
      </c>
      <c r="K27" s="56">
        <f>SUM('El presenze Fidal CDS'!AD26,'El presenze Fidal'!AC26,'El presenze Camp Hinterland'!AA26)</f>
        <v>32</v>
      </c>
    </row>
    <row r="28" spans="1:11" ht="21" thickBot="1">
      <c r="A28" s="2">
        <v>23</v>
      </c>
      <c r="B28" s="6" t="s">
        <v>13</v>
      </c>
      <c r="C28" s="26">
        <f>SUM('El presenze Fidal CDS'!AD27)</f>
        <v>24</v>
      </c>
      <c r="D28" s="36">
        <f>SUM('El presenze Fidal CDS'!AC27)</f>
        <v>3</v>
      </c>
      <c r="E28" s="27">
        <f>SUM('El presenze Fidal'!AC27)</f>
        <v>2</v>
      </c>
      <c r="F28" s="36">
        <f>SUM('El presenze Fidal'!AB27)</f>
        <v>1</v>
      </c>
      <c r="G28" s="28">
        <f>SUM('El presenze Camp Hinterland'!AA27)</f>
        <v>8</v>
      </c>
      <c r="H28" s="36">
        <f>SUM('El presenze Camp Hinterland'!Z27)</f>
        <v>3</v>
      </c>
      <c r="I28" s="45"/>
      <c r="J28" s="54">
        <f>SUM('El presenze Fidal CDS'!AC27,'El presenze Fidal'!AB27,'El presenze Camp Hinterland'!Z27)</f>
        <v>7</v>
      </c>
      <c r="K28" s="56">
        <f>SUM('El presenze Fidal CDS'!AD27,'El presenze Fidal'!AC27,'El presenze Camp Hinterland'!AA27)</f>
        <v>34</v>
      </c>
    </row>
    <row r="29" spans="1:11" ht="21" thickBot="1">
      <c r="A29" s="2">
        <v>24</v>
      </c>
      <c r="B29" s="6" t="s">
        <v>14</v>
      </c>
      <c r="C29" s="26">
        <f>SUM('El presenze Fidal CDS'!AD28)</f>
        <v>16</v>
      </c>
      <c r="D29" s="36">
        <f>SUM('El presenze Fidal CDS'!AC28)</f>
        <v>2</v>
      </c>
      <c r="E29" s="27">
        <f>SUM('El presenze Fidal'!AC28)</f>
        <v>0</v>
      </c>
      <c r="F29" s="36">
        <f>SUM('El presenze Fidal'!AB28)</f>
        <v>0</v>
      </c>
      <c r="G29" s="28">
        <f>SUM('El presenze Camp Hinterland'!AA28)</f>
        <v>22</v>
      </c>
      <c r="H29" s="36">
        <f>SUM('El presenze Camp Hinterland'!Z28)</f>
        <v>10</v>
      </c>
      <c r="I29" s="45"/>
      <c r="J29" s="54">
        <f>SUM('El presenze Fidal CDS'!AC28,'El presenze Fidal'!AB28,'El presenze Camp Hinterland'!Z28)</f>
        <v>12</v>
      </c>
      <c r="K29" s="56">
        <f>SUM('El presenze Fidal CDS'!AD28,'El presenze Fidal'!AC28,'El presenze Camp Hinterland'!AA28)</f>
        <v>38</v>
      </c>
    </row>
    <row r="30" spans="1:11" ht="21" thickBot="1">
      <c r="A30" s="2">
        <v>25</v>
      </c>
      <c r="B30" s="6" t="s">
        <v>15</v>
      </c>
      <c r="C30" s="26">
        <f>SUM('El presenze Fidal CDS'!AD29)</f>
        <v>0</v>
      </c>
      <c r="D30" s="36">
        <f>SUM('El presenze Fidal CDS'!AC29)</f>
        <v>0</v>
      </c>
      <c r="E30" s="27">
        <f>SUM('El presenze Fidal'!AC29)</f>
        <v>0</v>
      </c>
      <c r="F30" s="36">
        <f>SUM('El presenze Fidal'!AB29)</f>
        <v>0</v>
      </c>
      <c r="G30" s="28">
        <f>SUM('El presenze Camp Hinterland'!AA29)</f>
        <v>12</v>
      </c>
      <c r="H30" s="36">
        <f>SUM('El presenze Camp Hinterland'!Z29)</f>
        <v>9</v>
      </c>
      <c r="I30" s="45"/>
      <c r="J30" s="54">
        <f>SUM('El presenze Fidal CDS'!AC29,'El presenze Fidal'!AB29,'El presenze Camp Hinterland'!Z29)</f>
        <v>9</v>
      </c>
      <c r="K30" s="56">
        <f>SUM('El presenze Fidal CDS'!AD29,'El presenze Fidal'!AC29,'El presenze Camp Hinterland'!AA29)</f>
        <v>12</v>
      </c>
    </row>
    <row r="31" spans="1:11" ht="21" thickBot="1">
      <c r="A31" s="2">
        <v>26</v>
      </c>
      <c r="B31" s="6" t="s">
        <v>16</v>
      </c>
      <c r="C31" s="26">
        <f>SUM('El presenze Fidal CDS'!AD30)</f>
        <v>24</v>
      </c>
      <c r="D31" s="36">
        <f>SUM('El presenze Fidal CDS'!AC30)</f>
        <v>3</v>
      </c>
      <c r="E31" s="27">
        <f>SUM('El presenze Fidal'!AC30)</f>
        <v>2</v>
      </c>
      <c r="F31" s="36">
        <f>SUM('El presenze Fidal'!AB30)</f>
        <v>1</v>
      </c>
      <c r="G31" s="28">
        <f>SUM('El presenze Camp Hinterland'!AA30)</f>
        <v>20</v>
      </c>
      <c r="H31" s="36">
        <f>SUM('El presenze Camp Hinterland'!Z30)</f>
        <v>9</v>
      </c>
      <c r="I31" s="45"/>
      <c r="J31" s="54">
        <f>SUM('El presenze Fidal CDS'!AC30,'El presenze Fidal'!AB30,'El presenze Camp Hinterland'!Z30)</f>
        <v>13</v>
      </c>
      <c r="K31" s="56">
        <f>SUM('El presenze Fidal CDS'!AD30,'El presenze Fidal'!AC30,'El presenze Camp Hinterland'!AA30)</f>
        <v>46</v>
      </c>
    </row>
    <row r="32" spans="1:11" ht="21" thickBot="1">
      <c r="A32" s="2">
        <v>27</v>
      </c>
      <c r="B32" s="6" t="s">
        <v>17</v>
      </c>
      <c r="C32" s="26">
        <f>SUM('El presenze Fidal CDS'!AD31)</f>
        <v>16</v>
      </c>
      <c r="D32" s="36">
        <f>SUM('El presenze Fidal CDS'!AC31)</f>
        <v>2</v>
      </c>
      <c r="E32" s="27">
        <f>SUM('El presenze Fidal'!AC31)</f>
        <v>0</v>
      </c>
      <c r="F32" s="36">
        <f>SUM('El presenze Fidal'!AB31)</f>
        <v>0</v>
      </c>
      <c r="G32" s="28">
        <f>SUM('El presenze Camp Hinterland'!AA31)</f>
        <v>4</v>
      </c>
      <c r="H32" s="36">
        <f>SUM('El presenze Camp Hinterland'!Z31)</f>
        <v>2</v>
      </c>
      <c r="I32" s="45"/>
      <c r="J32" s="54">
        <f>SUM('El presenze Fidal CDS'!AC31,'El presenze Fidal'!AB31,'El presenze Camp Hinterland'!Z31)</f>
        <v>4</v>
      </c>
      <c r="K32" s="56">
        <f>SUM('El presenze Fidal CDS'!AD31,'El presenze Fidal'!AC31,'El presenze Camp Hinterland'!AA31)</f>
        <v>20</v>
      </c>
    </row>
    <row r="33" spans="1:11" ht="21" thickBot="1">
      <c r="A33" s="2">
        <v>28</v>
      </c>
      <c r="B33" s="6" t="s">
        <v>18</v>
      </c>
      <c r="C33" s="26">
        <f>SUM('El presenze Fidal CDS'!AD32)</f>
        <v>24</v>
      </c>
      <c r="D33" s="36">
        <f>SUM('El presenze Fidal CDS'!AC32)</f>
        <v>3</v>
      </c>
      <c r="E33" s="27">
        <f>SUM('El presenze Fidal'!AC32)</f>
        <v>0</v>
      </c>
      <c r="F33" s="36">
        <f>SUM('El presenze Fidal'!AB32)</f>
        <v>0</v>
      </c>
      <c r="G33" s="28">
        <f>SUM('El presenze Camp Hinterland'!AA32)</f>
        <v>2</v>
      </c>
      <c r="H33" s="36">
        <f>SUM('El presenze Camp Hinterland'!Z32)</f>
        <v>1</v>
      </c>
      <c r="I33" s="45"/>
      <c r="J33" s="54">
        <f>SUM('El presenze Fidal CDS'!AC32,'El presenze Fidal'!AB32,'El presenze Camp Hinterland'!Z32)</f>
        <v>4</v>
      </c>
      <c r="K33" s="56">
        <f>SUM('El presenze Fidal CDS'!AD32,'El presenze Fidal'!AC32,'El presenze Camp Hinterland'!AA32)</f>
        <v>26</v>
      </c>
    </row>
    <row r="34" spans="1:11" ht="21" thickBot="1">
      <c r="A34" s="2">
        <v>29</v>
      </c>
      <c r="B34" s="6" t="s">
        <v>19</v>
      </c>
      <c r="C34" s="26">
        <f>SUM('El presenze Fidal CDS'!AD33)</f>
        <v>8</v>
      </c>
      <c r="D34" s="36">
        <f>SUM('El presenze Fidal CDS'!AC33)</f>
        <v>1</v>
      </c>
      <c r="E34" s="27">
        <f>SUM('El presenze Fidal'!AC33)</f>
        <v>4</v>
      </c>
      <c r="F34" s="36">
        <f>SUM('El presenze Fidal'!AB33)</f>
        <v>2</v>
      </c>
      <c r="G34" s="28">
        <f>SUM('El presenze Camp Hinterland'!AA33)</f>
        <v>8</v>
      </c>
      <c r="H34" s="36">
        <f>SUM('El presenze Camp Hinterland'!Z33)</f>
        <v>4</v>
      </c>
      <c r="I34" s="45"/>
      <c r="J34" s="54">
        <f>SUM('El presenze Fidal CDS'!AC33,'El presenze Fidal'!AB33,'El presenze Camp Hinterland'!Z33)</f>
        <v>7</v>
      </c>
      <c r="K34" s="56">
        <f>SUM('El presenze Fidal CDS'!AD33,'El presenze Fidal'!AC33,'El presenze Camp Hinterland'!AA33)</f>
        <v>20</v>
      </c>
    </row>
    <row r="35" spans="1:11" ht="21" thickBot="1">
      <c r="A35" s="2">
        <v>30</v>
      </c>
      <c r="B35" s="6" t="s">
        <v>89</v>
      </c>
      <c r="C35" s="26">
        <f>SUM('El presenze Fidal CDS'!AD34)</f>
        <v>24</v>
      </c>
      <c r="D35" s="36">
        <f>SUM('El presenze Fidal CDS'!AC34)</f>
        <v>3</v>
      </c>
      <c r="E35" s="27">
        <f>SUM('El presenze Fidal'!AC34)</f>
        <v>2</v>
      </c>
      <c r="F35" s="36">
        <f>SUM('El presenze Fidal'!AB34)</f>
        <v>1</v>
      </c>
      <c r="G35" s="28">
        <f>SUM('El presenze Camp Hinterland'!AA34)</f>
        <v>10</v>
      </c>
      <c r="H35" s="36">
        <f>SUM('El presenze Camp Hinterland'!Z34)</f>
        <v>4</v>
      </c>
      <c r="I35" s="45"/>
      <c r="J35" s="54">
        <f>SUM('El presenze Fidal CDS'!AC34,'El presenze Fidal'!AB34,'El presenze Camp Hinterland'!Z34)</f>
        <v>8</v>
      </c>
      <c r="K35" s="56">
        <f>SUM('El presenze Fidal CDS'!AD34,'El presenze Fidal'!AC34,'El presenze Camp Hinterland'!AA34)</f>
        <v>36</v>
      </c>
    </row>
    <row r="36" spans="1:11" ht="21" thickBot="1">
      <c r="A36" s="2">
        <v>31</v>
      </c>
      <c r="B36" s="6" t="s">
        <v>76</v>
      </c>
      <c r="C36" s="26">
        <f>SUM('El presenze Fidal CDS'!AD35)</f>
        <v>16</v>
      </c>
      <c r="D36" s="36">
        <f>SUM('El presenze Fidal CDS'!AC35)</f>
        <v>2</v>
      </c>
      <c r="E36" s="27">
        <f>SUM('El presenze Fidal'!AC35)</f>
        <v>0</v>
      </c>
      <c r="F36" s="36">
        <f>SUM('El presenze Fidal'!AB35)</f>
        <v>0</v>
      </c>
      <c r="G36" s="28">
        <f>SUM('El presenze Camp Hinterland'!AA35)</f>
        <v>4</v>
      </c>
      <c r="H36" s="36">
        <f>SUM('El presenze Camp Hinterland'!Z35)</f>
        <v>2</v>
      </c>
      <c r="I36" s="45"/>
      <c r="J36" s="54">
        <f>SUM('El presenze Fidal CDS'!AC35,'El presenze Fidal'!AB35,'El presenze Camp Hinterland'!Z35)</f>
        <v>4</v>
      </c>
      <c r="K36" s="56">
        <f>SUM('El presenze Fidal CDS'!AD35,'El presenze Fidal'!AC35,'El presenze Camp Hinterland'!AA35)</f>
        <v>20</v>
      </c>
    </row>
    <row r="37" spans="1:11" ht="21" thickBot="1">
      <c r="A37" s="2">
        <v>32</v>
      </c>
      <c r="B37" s="6" t="s">
        <v>77</v>
      </c>
      <c r="C37" s="26">
        <f>SUM('El presenze Fidal CDS'!AD36)</f>
        <v>16</v>
      </c>
      <c r="D37" s="36">
        <f>SUM('El presenze Fidal CDS'!AC36)</f>
        <v>2</v>
      </c>
      <c r="E37" s="27">
        <f>SUM('El presenze Fidal'!AC36)</f>
        <v>0</v>
      </c>
      <c r="F37" s="36">
        <f>SUM('El presenze Fidal'!AB36)</f>
        <v>0</v>
      </c>
      <c r="G37" s="28">
        <f>SUM('El presenze Camp Hinterland'!AA36)</f>
        <v>18</v>
      </c>
      <c r="H37" s="36">
        <f>SUM('El presenze Camp Hinterland'!Z36)</f>
        <v>8</v>
      </c>
      <c r="I37" s="45"/>
      <c r="J37" s="54">
        <f>SUM('El presenze Fidal CDS'!AC36,'El presenze Fidal'!AB36,'El presenze Camp Hinterland'!Z36)</f>
        <v>10</v>
      </c>
      <c r="K37" s="56">
        <f>SUM('El presenze Fidal CDS'!AD36,'El presenze Fidal'!AC36,'El presenze Camp Hinterland'!AA36)</f>
        <v>34</v>
      </c>
    </row>
    <row r="38" spans="1:11" ht="21" thickBot="1">
      <c r="A38" s="2">
        <v>33</v>
      </c>
      <c r="B38" s="6" t="s">
        <v>86</v>
      </c>
      <c r="C38" s="26">
        <f>SUM('El presenze Fidal CDS'!AD37)</f>
        <v>0</v>
      </c>
      <c r="D38" s="36">
        <f>SUM('El presenze Fidal CDS'!AC37)</f>
        <v>0</v>
      </c>
      <c r="E38" s="27">
        <f>SUM('El presenze Fidal'!AC37)</f>
        <v>0</v>
      </c>
      <c r="F38" s="36">
        <f>SUM('El presenze Fidal'!AB37)</f>
        <v>0</v>
      </c>
      <c r="G38" s="28">
        <f>SUM('El presenze Camp Hinterland'!AA37)</f>
        <v>0</v>
      </c>
      <c r="H38" s="36">
        <f>SUM('El presenze Camp Hinterland'!Z37)</f>
        <v>0</v>
      </c>
      <c r="I38" s="45"/>
      <c r="J38" s="54">
        <f>SUM('El presenze Fidal CDS'!AC37,'El presenze Fidal'!AB37,'El presenze Camp Hinterland'!Z37)</f>
        <v>0</v>
      </c>
      <c r="K38" s="56">
        <f>SUM('El presenze Fidal CDS'!AD37,'El presenze Fidal'!AC37,'El presenze Camp Hinterland'!AA37)</f>
        <v>0</v>
      </c>
    </row>
    <row r="39" spans="1:11" ht="21" thickBot="1">
      <c r="A39" s="2">
        <v>34</v>
      </c>
      <c r="B39" s="6" t="s">
        <v>20</v>
      </c>
      <c r="C39" s="26">
        <f>SUM('El presenze Fidal CDS'!AD38)</f>
        <v>24</v>
      </c>
      <c r="D39" s="36">
        <f>SUM('El presenze Fidal CDS'!AC38)</f>
        <v>3</v>
      </c>
      <c r="E39" s="27">
        <f>SUM('El presenze Fidal'!AC38)</f>
        <v>4</v>
      </c>
      <c r="F39" s="36">
        <f>SUM('El presenze Fidal'!AB38)</f>
        <v>2</v>
      </c>
      <c r="G39" s="28">
        <f>SUM('El presenze Camp Hinterland'!AA38)</f>
        <v>8</v>
      </c>
      <c r="H39" s="36">
        <f>SUM('El presenze Camp Hinterland'!Z38)</f>
        <v>3</v>
      </c>
      <c r="I39" s="45"/>
      <c r="J39" s="54">
        <f>SUM('El presenze Fidal CDS'!AC38,'El presenze Fidal'!AB38,'El presenze Camp Hinterland'!Z38)</f>
        <v>8</v>
      </c>
      <c r="K39" s="56">
        <f>SUM('El presenze Fidal CDS'!AD38,'El presenze Fidal'!AC38,'El presenze Camp Hinterland'!AA38)</f>
        <v>36</v>
      </c>
    </row>
    <row r="40" spans="1:11" ht="21" thickBot="1">
      <c r="A40" s="2">
        <v>35</v>
      </c>
      <c r="B40" s="6" t="s">
        <v>21</v>
      </c>
      <c r="C40" s="26">
        <f>SUM('El presenze Fidal CDS'!AD39)</f>
        <v>24</v>
      </c>
      <c r="D40" s="36">
        <f>SUM('El presenze Fidal CDS'!AC39)</f>
        <v>3</v>
      </c>
      <c r="E40" s="27">
        <f>SUM('El presenze Fidal'!AC39)</f>
        <v>0</v>
      </c>
      <c r="F40" s="36">
        <f>SUM('El presenze Fidal'!AB39)</f>
        <v>0</v>
      </c>
      <c r="G40" s="28">
        <f>SUM('El presenze Camp Hinterland'!AA39)</f>
        <v>22</v>
      </c>
      <c r="H40" s="36">
        <f>SUM('El presenze Camp Hinterland'!Z39)</f>
        <v>10</v>
      </c>
      <c r="I40" s="45"/>
      <c r="J40" s="54">
        <f>SUM('El presenze Fidal CDS'!AC39,'El presenze Fidal'!AB39,'El presenze Camp Hinterland'!Z39)</f>
        <v>13</v>
      </c>
      <c r="K40" s="56">
        <f>SUM('El presenze Fidal CDS'!AD39,'El presenze Fidal'!AC39,'El presenze Camp Hinterland'!AA39)</f>
        <v>46</v>
      </c>
    </row>
    <row r="41" spans="1:11" ht="21" thickBot="1">
      <c r="A41" s="2">
        <v>36</v>
      </c>
      <c r="B41" s="6" t="s">
        <v>90</v>
      </c>
      <c r="C41" s="26">
        <f>SUM('El presenze Fidal CDS'!AD40)</f>
        <v>8</v>
      </c>
      <c r="D41" s="36">
        <f>SUM('El presenze Fidal CDS'!AC40)</f>
        <v>1</v>
      </c>
      <c r="E41" s="27">
        <f>SUM('El presenze Fidal'!AC40)</f>
        <v>2</v>
      </c>
      <c r="F41" s="36">
        <f>SUM('El presenze Fidal'!AB40)</f>
        <v>1</v>
      </c>
      <c r="G41" s="28">
        <f>SUM('El presenze Camp Hinterland'!AA40)</f>
        <v>16</v>
      </c>
      <c r="H41" s="36">
        <f>SUM('El presenze Camp Hinterland'!Z40)</f>
        <v>7</v>
      </c>
      <c r="I41" s="45"/>
      <c r="J41" s="54">
        <f>SUM('El presenze Fidal CDS'!AC40,'El presenze Fidal'!AB40,'El presenze Camp Hinterland'!Z40)</f>
        <v>9</v>
      </c>
      <c r="K41" s="56">
        <f>SUM('El presenze Fidal CDS'!AD40,'El presenze Fidal'!AC40,'El presenze Camp Hinterland'!AA40)</f>
        <v>26</v>
      </c>
    </row>
    <row r="42" spans="1:11" ht="21" thickBot="1">
      <c r="A42" s="2">
        <v>37</v>
      </c>
      <c r="B42" s="6" t="s">
        <v>88</v>
      </c>
      <c r="C42" s="26">
        <f>SUM('El presenze Fidal CDS'!AD41)</f>
        <v>16</v>
      </c>
      <c r="D42" s="36">
        <f>SUM('El presenze Fidal CDS'!AC41)</f>
        <v>2</v>
      </c>
      <c r="E42" s="27">
        <f>SUM('El presenze Fidal'!AC41)</f>
        <v>2</v>
      </c>
      <c r="F42" s="36">
        <f>SUM('El presenze Fidal'!AB41)</f>
        <v>1</v>
      </c>
      <c r="G42" s="28">
        <f>SUM('El presenze Camp Hinterland'!AA41)</f>
        <v>4</v>
      </c>
      <c r="H42" s="36">
        <f>SUM('El presenze Camp Hinterland'!Z41)</f>
        <v>2</v>
      </c>
      <c r="I42" s="45"/>
      <c r="J42" s="54">
        <f>SUM('El presenze Fidal CDS'!AC41,'El presenze Fidal'!AB41,'El presenze Camp Hinterland'!Z41)</f>
        <v>5</v>
      </c>
      <c r="K42" s="56">
        <f>SUM('El presenze Fidal CDS'!AD41,'El presenze Fidal'!AC41,'El presenze Camp Hinterland'!AA41)</f>
        <v>22</v>
      </c>
    </row>
    <row r="43" spans="1:11" ht="21" thickBot="1">
      <c r="A43" s="2">
        <v>38</v>
      </c>
      <c r="B43" s="6" t="s">
        <v>22</v>
      </c>
      <c r="C43" s="26">
        <f>SUM('El presenze Fidal CDS'!AD42)</f>
        <v>32</v>
      </c>
      <c r="D43" s="36">
        <f>SUM('El presenze Fidal CDS'!AC42)</f>
        <v>4</v>
      </c>
      <c r="E43" s="27">
        <f>SUM('El presenze Fidal'!AC42)</f>
        <v>2</v>
      </c>
      <c r="F43" s="36">
        <f>SUM('El presenze Fidal'!AB42)</f>
        <v>1</v>
      </c>
      <c r="G43" s="28">
        <f>SUM('El presenze Camp Hinterland'!AA42)</f>
        <v>6</v>
      </c>
      <c r="H43" s="36">
        <f>SUM('El presenze Camp Hinterland'!Z42)</f>
        <v>3</v>
      </c>
      <c r="I43" s="45"/>
      <c r="J43" s="54">
        <f>SUM('El presenze Fidal CDS'!AC42,'El presenze Fidal'!AB42,'El presenze Camp Hinterland'!Z42)</f>
        <v>8</v>
      </c>
      <c r="K43" s="56">
        <f>SUM('El presenze Fidal CDS'!AD42,'El presenze Fidal'!AC42,'El presenze Camp Hinterland'!AA42)</f>
        <v>40</v>
      </c>
    </row>
    <row r="44" spans="1:11" ht="21" thickBot="1">
      <c r="A44" s="2">
        <v>39</v>
      </c>
      <c r="B44" s="6" t="s">
        <v>23</v>
      </c>
      <c r="C44" s="26">
        <f>SUM('El presenze Fidal CDS'!AD43)</f>
        <v>8</v>
      </c>
      <c r="D44" s="36">
        <f>SUM('El presenze Fidal CDS'!AC43)</f>
        <v>1</v>
      </c>
      <c r="E44" s="27">
        <f>SUM('El presenze Fidal'!AC43)</f>
        <v>0</v>
      </c>
      <c r="F44" s="36">
        <f>SUM('El presenze Fidal'!AB43)</f>
        <v>0</v>
      </c>
      <c r="G44" s="28">
        <f>SUM('El presenze Camp Hinterland'!AA43)</f>
        <v>0</v>
      </c>
      <c r="H44" s="36">
        <f>SUM('El presenze Camp Hinterland'!Z43)</f>
        <v>0</v>
      </c>
      <c r="I44" s="45"/>
      <c r="J44" s="54">
        <f>SUM('El presenze Fidal CDS'!AC43,'El presenze Fidal'!AB43,'El presenze Camp Hinterland'!Z43)</f>
        <v>1</v>
      </c>
      <c r="K44" s="56">
        <f>SUM('El presenze Fidal CDS'!AD43,'El presenze Fidal'!AC43,'El presenze Camp Hinterland'!AA43)</f>
        <v>8</v>
      </c>
    </row>
    <row r="45" spans="1:11" ht="21" thickBot="1">
      <c r="A45" s="2">
        <v>40</v>
      </c>
      <c r="B45" s="6" t="s">
        <v>24</v>
      </c>
      <c r="C45" s="26">
        <f>SUM('El presenze Fidal CDS'!AD44)</f>
        <v>16</v>
      </c>
      <c r="D45" s="36">
        <f>SUM('El presenze Fidal CDS'!AC44)</f>
        <v>2</v>
      </c>
      <c r="E45" s="27">
        <f>SUM('El presenze Fidal'!AC44)</f>
        <v>0</v>
      </c>
      <c r="F45" s="36">
        <f>SUM('El presenze Fidal'!AB44)</f>
        <v>0</v>
      </c>
      <c r="G45" s="28">
        <f>SUM('El presenze Camp Hinterland'!AA44)</f>
        <v>22</v>
      </c>
      <c r="H45" s="36">
        <f>SUM('El presenze Camp Hinterland'!Z44)</f>
        <v>10</v>
      </c>
      <c r="I45" s="45"/>
      <c r="J45" s="54">
        <f>SUM('El presenze Fidal CDS'!AC44,'El presenze Fidal'!AB44,'El presenze Camp Hinterland'!Z44)</f>
        <v>12</v>
      </c>
      <c r="K45" s="56">
        <f>SUM('El presenze Fidal CDS'!AD44,'El presenze Fidal'!AC44,'El presenze Camp Hinterland'!AA44)</f>
        <v>38</v>
      </c>
    </row>
    <row r="46" spans="1:11" ht="21" thickBot="1">
      <c r="A46" s="2">
        <v>41</v>
      </c>
      <c r="B46" s="6" t="s">
        <v>78</v>
      </c>
      <c r="C46" s="26">
        <f>SUM('El presenze Fidal CDS'!AD45)</f>
        <v>16</v>
      </c>
      <c r="D46" s="36">
        <f>SUM('El presenze Fidal CDS'!AC45)</f>
        <v>2</v>
      </c>
      <c r="E46" s="27">
        <f>SUM('El presenze Fidal'!AC45)</f>
        <v>6</v>
      </c>
      <c r="F46" s="36">
        <f>SUM('El presenze Fidal'!AB45)</f>
        <v>3</v>
      </c>
      <c r="G46" s="28">
        <f>SUM('El presenze Camp Hinterland'!AA45)</f>
        <v>6</v>
      </c>
      <c r="H46" s="36">
        <f>SUM('El presenze Camp Hinterland'!Z45)</f>
        <v>3</v>
      </c>
      <c r="I46" s="45"/>
      <c r="J46" s="54">
        <f>SUM('El presenze Fidal CDS'!AC45,'El presenze Fidal'!AB45,'El presenze Camp Hinterland'!Z45)</f>
        <v>8</v>
      </c>
      <c r="K46" s="56">
        <f>SUM('El presenze Fidal CDS'!AD45,'El presenze Fidal'!AC45,'El presenze Camp Hinterland'!AA45)</f>
        <v>28</v>
      </c>
    </row>
    <row r="47" spans="1:11" ht="21" thickBot="1">
      <c r="A47" s="2">
        <v>42</v>
      </c>
      <c r="B47" s="6" t="s">
        <v>79</v>
      </c>
      <c r="C47" s="26">
        <f>SUM('El presenze Fidal CDS'!AD46)</f>
        <v>24</v>
      </c>
      <c r="D47" s="36">
        <f>SUM('El presenze Fidal CDS'!AC46)</f>
        <v>3</v>
      </c>
      <c r="E47" s="27">
        <f>SUM('El presenze Fidal'!AC46)</f>
        <v>0</v>
      </c>
      <c r="F47" s="36">
        <f>SUM('El presenze Fidal'!AB46)</f>
        <v>0</v>
      </c>
      <c r="G47" s="28">
        <f>SUM('El presenze Camp Hinterland'!AA46)</f>
        <v>16</v>
      </c>
      <c r="H47" s="36">
        <f>SUM('El presenze Camp Hinterland'!Z46)</f>
        <v>8</v>
      </c>
      <c r="I47" s="45"/>
      <c r="J47" s="54">
        <f>SUM('El presenze Fidal CDS'!AC46,'El presenze Fidal'!AB46,'El presenze Camp Hinterland'!Z46)</f>
        <v>11</v>
      </c>
      <c r="K47" s="56">
        <f>SUM('El presenze Fidal CDS'!AD46,'El presenze Fidal'!AC46,'El presenze Camp Hinterland'!AA46)</f>
        <v>40</v>
      </c>
    </row>
    <row r="48" spans="1:11" ht="21" thickBot="1">
      <c r="A48" s="2">
        <v>43</v>
      </c>
      <c r="B48" s="6" t="s">
        <v>25</v>
      </c>
      <c r="C48" s="26">
        <f>SUM('El presenze Fidal CDS'!AD47)</f>
        <v>8</v>
      </c>
      <c r="D48" s="36">
        <f>SUM('El presenze Fidal CDS'!AC47)</f>
        <v>1</v>
      </c>
      <c r="E48" s="27">
        <f>SUM('El presenze Fidal'!AC47)</f>
        <v>2</v>
      </c>
      <c r="F48" s="36">
        <f>SUM('El presenze Fidal'!AB47)</f>
        <v>1</v>
      </c>
      <c r="G48" s="28">
        <f>SUM('El presenze Camp Hinterland'!AA47)</f>
        <v>2</v>
      </c>
      <c r="H48" s="36">
        <f>SUM('El presenze Camp Hinterland'!Z47)</f>
        <v>1</v>
      </c>
      <c r="I48" s="45"/>
      <c r="J48" s="54">
        <f>SUM('El presenze Fidal CDS'!AC47,'El presenze Fidal'!AB47,'El presenze Camp Hinterland'!Z47)</f>
        <v>3</v>
      </c>
      <c r="K48" s="56">
        <f>SUM('El presenze Fidal CDS'!AD47,'El presenze Fidal'!AC47,'El presenze Camp Hinterland'!AA47)</f>
        <v>12</v>
      </c>
    </row>
    <row r="49" spans="1:11" ht="21" thickBot="1">
      <c r="A49" s="2">
        <v>44</v>
      </c>
      <c r="B49" s="6" t="s">
        <v>26</v>
      </c>
      <c r="C49" s="26">
        <f>SUM('El presenze Fidal CDS'!AD48)</f>
        <v>24</v>
      </c>
      <c r="D49" s="36">
        <f>SUM('El presenze Fidal CDS'!AC48)</f>
        <v>3</v>
      </c>
      <c r="E49" s="27">
        <f>SUM('El presenze Fidal'!AC48)</f>
        <v>0</v>
      </c>
      <c r="F49" s="36">
        <f>SUM('El presenze Fidal'!AB48)</f>
        <v>0</v>
      </c>
      <c r="G49" s="28">
        <f>SUM('El presenze Camp Hinterland'!AA48)</f>
        <v>14</v>
      </c>
      <c r="H49" s="36">
        <f>SUM('El presenze Camp Hinterland'!Z48)</f>
        <v>7</v>
      </c>
      <c r="I49" s="45"/>
      <c r="J49" s="54">
        <f>SUM('El presenze Fidal CDS'!AC48,'El presenze Fidal'!AB48,'El presenze Camp Hinterland'!Z48)</f>
        <v>10</v>
      </c>
      <c r="K49" s="56">
        <f>SUM('El presenze Fidal CDS'!AD48,'El presenze Fidal'!AC48,'El presenze Camp Hinterland'!AA48)</f>
        <v>38</v>
      </c>
    </row>
    <row r="50" spans="1:11" ht="21" thickBot="1">
      <c r="A50" s="2">
        <v>45</v>
      </c>
      <c r="B50" s="6" t="s">
        <v>27</v>
      </c>
      <c r="C50" s="26">
        <f>SUM('El presenze Fidal CDS'!AD49)</f>
        <v>16</v>
      </c>
      <c r="D50" s="36">
        <f>SUM('El presenze Fidal CDS'!AC49)</f>
        <v>2</v>
      </c>
      <c r="E50" s="27">
        <f>SUM('El presenze Fidal'!AC49)</f>
        <v>2</v>
      </c>
      <c r="F50" s="36">
        <f>SUM('El presenze Fidal'!AB49)</f>
        <v>1</v>
      </c>
      <c r="G50" s="28">
        <f>SUM('El presenze Camp Hinterland'!AA49)</f>
        <v>8</v>
      </c>
      <c r="H50" s="36">
        <f>SUM('El presenze Camp Hinterland'!Z49)</f>
        <v>3</v>
      </c>
      <c r="I50" s="45"/>
      <c r="J50" s="54">
        <f>SUM('El presenze Fidal CDS'!AC49,'El presenze Fidal'!AB49,'El presenze Camp Hinterland'!Z49)</f>
        <v>6</v>
      </c>
      <c r="K50" s="56">
        <f>SUM('El presenze Fidal CDS'!AD49,'El presenze Fidal'!AC49,'El presenze Camp Hinterland'!AA49)</f>
        <v>26</v>
      </c>
    </row>
    <row r="51" spans="1:11" ht="21" thickBot="1">
      <c r="A51" s="2">
        <v>46</v>
      </c>
      <c r="B51" s="6" t="s">
        <v>28</v>
      </c>
      <c r="C51" s="26">
        <f>SUM('El presenze Fidal CDS'!AD50)</f>
        <v>16</v>
      </c>
      <c r="D51" s="36">
        <f>SUM('El presenze Fidal CDS'!AC50)</f>
        <v>2</v>
      </c>
      <c r="E51" s="27">
        <f>SUM('El presenze Fidal'!AC50)</f>
        <v>2</v>
      </c>
      <c r="F51" s="36">
        <f>SUM('El presenze Fidal'!AB50)</f>
        <v>1</v>
      </c>
      <c r="G51" s="28">
        <f>SUM('El presenze Camp Hinterland'!AA50)</f>
        <v>4</v>
      </c>
      <c r="H51" s="36">
        <f>SUM('El presenze Camp Hinterland'!Z50)</f>
        <v>2</v>
      </c>
      <c r="I51" s="45"/>
      <c r="J51" s="54">
        <f>SUM('El presenze Fidal CDS'!AC50,'El presenze Fidal'!AB50,'El presenze Camp Hinterland'!Z50)</f>
        <v>5</v>
      </c>
      <c r="K51" s="56">
        <f>SUM('El presenze Fidal CDS'!AD50,'El presenze Fidal'!AC50,'El presenze Camp Hinterland'!AA50)</f>
        <v>22</v>
      </c>
    </row>
    <row r="52" spans="1:11" ht="21" thickBot="1">
      <c r="A52" s="2">
        <v>47</v>
      </c>
      <c r="B52" s="6" t="s">
        <v>29</v>
      </c>
      <c r="C52" s="26">
        <f>SUM('El presenze Fidal CDS'!AD51)</f>
        <v>32</v>
      </c>
      <c r="D52" s="36">
        <f>SUM('El presenze Fidal CDS'!AC51)</f>
        <v>4</v>
      </c>
      <c r="E52" s="27">
        <f>SUM('El presenze Fidal'!AC51)</f>
        <v>2</v>
      </c>
      <c r="F52" s="36">
        <f>SUM('El presenze Fidal'!AB51)</f>
        <v>1</v>
      </c>
      <c r="G52" s="28">
        <f>SUM('El presenze Camp Hinterland'!AA51)</f>
        <v>16</v>
      </c>
      <c r="H52" s="36">
        <f>SUM('El presenze Camp Hinterland'!Z51)</f>
        <v>7</v>
      </c>
      <c r="I52" s="45"/>
      <c r="J52" s="54">
        <f>SUM('El presenze Fidal CDS'!AC51,'El presenze Fidal'!AB51,'El presenze Camp Hinterland'!Z51)</f>
        <v>12</v>
      </c>
      <c r="K52" s="56">
        <f>SUM('El presenze Fidal CDS'!AD51,'El presenze Fidal'!AC51,'El presenze Camp Hinterland'!AA51)</f>
        <v>50</v>
      </c>
    </row>
    <row r="53" spans="1:11" ht="21" thickBot="1">
      <c r="A53" s="2">
        <v>48</v>
      </c>
      <c r="B53" s="6" t="s">
        <v>87</v>
      </c>
      <c r="C53" s="26">
        <f>SUM('El presenze Fidal CDS'!AD52)</f>
        <v>8</v>
      </c>
      <c r="D53" s="36">
        <f>SUM('El presenze Fidal CDS'!AC52)</f>
        <v>1</v>
      </c>
      <c r="E53" s="27">
        <f>SUM('El presenze Fidal'!AC52)</f>
        <v>2</v>
      </c>
      <c r="F53" s="36">
        <f>SUM('El presenze Fidal'!AB52)</f>
        <v>1</v>
      </c>
      <c r="G53" s="28">
        <f>SUM('El presenze Camp Hinterland'!AA52)</f>
        <v>18</v>
      </c>
      <c r="H53" s="36">
        <f>SUM('El presenze Camp Hinterland'!Z52)</f>
        <v>8</v>
      </c>
      <c r="I53" s="45"/>
      <c r="J53" s="54">
        <f>SUM('El presenze Fidal CDS'!AC52,'El presenze Fidal'!AB52,'El presenze Camp Hinterland'!Z52)</f>
        <v>10</v>
      </c>
      <c r="K53" s="56">
        <f>SUM('El presenze Fidal CDS'!AD52,'El presenze Fidal'!AC52,'El presenze Camp Hinterland'!AA52)</f>
        <v>28</v>
      </c>
    </row>
    <row r="54" spans="1:11" ht="21" thickBot="1">
      <c r="A54" s="2">
        <v>49</v>
      </c>
      <c r="B54" s="6" t="s">
        <v>80</v>
      </c>
      <c r="C54" s="26">
        <f>SUM('El presenze Fidal CDS'!AD53)</f>
        <v>24</v>
      </c>
      <c r="D54" s="36">
        <f>SUM('El presenze Fidal CDS'!AC53)</f>
        <v>3</v>
      </c>
      <c r="E54" s="27">
        <f>SUM('El presenze Fidal'!AC53)</f>
        <v>0</v>
      </c>
      <c r="F54" s="36">
        <f>SUM('El presenze Fidal'!AB53)</f>
        <v>0</v>
      </c>
      <c r="G54" s="28">
        <f>SUM('El presenze Camp Hinterland'!AA53)</f>
        <v>12</v>
      </c>
      <c r="H54" s="36">
        <f>SUM('El presenze Camp Hinterland'!Z53)</f>
        <v>6</v>
      </c>
      <c r="I54" s="45"/>
      <c r="J54" s="54">
        <f>SUM('El presenze Fidal CDS'!AC53,'El presenze Fidal'!AB53,'El presenze Camp Hinterland'!Z53)</f>
        <v>9</v>
      </c>
      <c r="K54" s="56">
        <f>SUM('El presenze Fidal CDS'!AD53,'El presenze Fidal'!AC53,'El presenze Camp Hinterland'!AA53)</f>
        <v>36</v>
      </c>
    </row>
    <row r="55" spans="1:11" ht="21" thickBot="1">
      <c r="A55" s="2">
        <v>50</v>
      </c>
      <c r="B55" s="6" t="s">
        <v>30</v>
      </c>
      <c r="C55" s="26">
        <f>SUM('El presenze Fidal CDS'!AD54)</f>
        <v>32</v>
      </c>
      <c r="D55" s="36">
        <f>SUM('El presenze Fidal CDS'!AC54)</f>
        <v>4</v>
      </c>
      <c r="E55" s="27">
        <f>SUM('El presenze Fidal'!AC54)</f>
        <v>2</v>
      </c>
      <c r="F55" s="36">
        <f>SUM('El presenze Fidal'!AB54)</f>
        <v>1</v>
      </c>
      <c r="G55" s="28">
        <f>SUM('El presenze Camp Hinterland'!AA54)</f>
        <v>10</v>
      </c>
      <c r="H55" s="36">
        <f>SUM('El presenze Camp Hinterland'!Z54)</f>
        <v>4</v>
      </c>
      <c r="I55" s="45"/>
      <c r="J55" s="54">
        <f>SUM('El presenze Fidal CDS'!AC54,'El presenze Fidal'!AB54,'El presenze Camp Hinterland'!Z54)</f>
        <v>9</v>
      </c>
      <c r="K55" s="56">
        <f>SUM('El presenze Fidal CDS'!AD54,'El presenze Fidal'!AC54,'El presenze Camp Hinterland'!AA54)</f>
        <v>44</v>
      </c>
    </row>
    <row r="56" spans="1:11" ht="21" thickBot="1">
      <c r="A56" s="2">
        <v>51</v>
      </c>
      <c r="B56" s="6" t="s">
        <v>31</v>
      </c>
      <c r="C56" s="26">
        <f>SUM('El presenze Fidal CDS'!AD55)</f>
        <v>0</v>
      </c>
      <c r="D56" s="36">
        <f>SUM('El presenze Fidal CDS'!AC55)</f>
        <v>0</v>
      </c>
      <c r="E56" s="27">
        <f>SUM('El presenze Fidal'!AC55)</f>
        <v>0</v>
      </c>
      <c r="F56" s="36">
        <f>SUM('El presenze Fidal'!AB55)</f>
        <v>0</v>
      </c>
      <c r="G56" s="28">
        <f>SUM('El presenze Camp Hinterland'!AA55)</f>
        <v>8</v>
      </c>
      <c r="H56" s="36">
        <f>SUM('El presenze Camp Hinterland'!Z55)</f>
        <v>4</v>
      </c>
      <c r="I56" s="45"/>
      <c r="J56" s="54">
        <f>SUM('El presenze Fidal CDS'!AC55,'El presenze Fidal'!AB55,'El presenze Camp Hinterland'!Z55)</f>
        <v>4</v>
      </c>
      <c r="K56" s="56">
        <f>SUM('El presenze Fidal CDS'!AD55,'El presenze Fidal'!AC55,'El presenze Camp Hinterland'!AA55)</f>
        <v>8</v>
      </c>
    </row>
    <row r="57" spans="1:11" ht="21" thickBot="1">
      <c r="A57" s="2">
        <v>52</v>
      </c>
      <c r="B57" s="6" t="s">
        <v>32</v>
      </c>
      <c r="C57" s="26">
        <f>SUM('El presenze Fidal CDS'!AD56)</f>
        <v>16</v>
      </c>
      <c r="D57" s="36">
        <f>SUM('El presenze Fidal CDS'!AC56)</f>
        <v>2</v>
      </c>
      <c r="E57" s="27">
        <f>SUM('El presenze Fidal'!AC56)</f>
        <v>0</v>
      </c>
      <c r="F57" s="36">
        <f>SUM('El presenze Fidal'!AB56)</f>
        <v>0</v>
      </c>
      <c r="G57" s="28">
        <f>SUM('El presenze Camp Hinterland'!AA56)</f>
        <v>20</v>
      </c>
      <c r="H57" s="36">
        <f>SUM('El presenze Camp Hinterland'!Z56)</f>
        <v>9</v>
      </c>
      <c r="I57" s="45"/>
      <c r="J57" s="54">
        <f>SUM('El presenze Fidal CDS'!AC56,'El presenze Fidal'!AB56,'El presenze Camp Hinterland'!Z56)</f>
        <v>11</v>
      </c>
      <c r="K57" s="56">
        <f>SUM('El presenze Fidal CDS'!AD56,'El presenze Fidal'!AC56,'El presenze Camp Hinterland'!AA56)</f>
        <v>36</v>
      </c>
    </row>
    <row r="58" spans="1:11" ht="21" thickBot="1">
      <c r="A58" s="2">
        <v>53</v>
      </c>
      <c r="B58" s="6" t="s">
        <v>81</v>
      </c>
      <c r="C58" s="26">
        <f>SUM('El presenze Fidal CDS'!AD57)</f>
        <v>8</v>
      </c>
      <c r="D58" s="36">
        <f>SUM('El presenze Fidal CDS'!AC57)</f>
        <v>1</v>
      </c>
      <c r="E58" s="27">
        <f>SUM('El presenze Fidal'!AC57)</f>
        <v>0</v>
      </c>
      <c r="F58" s="36">
        <f>SUM('El presenze Fidal'!AB57)</f>
        <v>0</v>
      </c>
      <c r="G58" s="28">
        <f>SUM('El presenze Camp Hinterland'!AA57)</f>
        <v>12</v>
      </c>
      <c r="H58" s="36">
        <f>SUM('El presenze Camp Hinterland'!Z57)</f>
        <v>5</v>
      </c>
      <c r="I58" s="45"/>
      <c r="J58" s="54">
        <f>SUM('El presenze Fidal CDS'!AC57,'El presenze Fidal'!AB57,'El presenze Camp Hinterland'!Z57)</f>
        <v>6</v>
      </c>
      <c r="K58" s="56">
        <f>SUM('El presenze Fidal CDS'!AD57,'El presenze Fidal'!AC57,'El presenze Camp Hinterland'!AA57)</f>
        <v>20</v>
      </c>
    </row>
    <row r="59" spans="1:11" ht="21" thickBot="1">
      <c r="A59" s="2">
        <v>54</v>
      </c>
      <c r="B59" s="6" t="s">
        <v>33</v>
      </c>
      <c r="C59" s="26">
        <f>SUM('El presenze Fidal CDS'!AD58)</f>
        <v>32</v>
      </c>
      <c r="D59" s="36">
        <f>SUM('El presenze Fidal CDS'!AC58)</f>
        <v>4</v>
      </c>
      <c r="E59" s="27">
        <f>SUM('El presenze Fidal'!AC58)</f>
        <v>2</v>
      </c>
      <c r="F59" s="36">
        <f>SUM('El presenze Fidal'!AB58)</f>
        <v>1</v>
      </c>
      <c r="G59" s="28">
        <f>SUM('El presenze Camp Hinterland'!AA58)</f>
        <v>6</v>
      </c>
      <c r="H59" s="36">
        <f>SUM('El presenze Camp Hinterland'!Z58)</f>
        <v>3</v>
      </c>
      <c r="I59" s="45"/>
      <c r="J59" s="54">
        <f>SUM('El presenze Fidal CDS'!AC58,'El presenze Fidal'!AB58,'El presenze Camp Hinterland'!Z58)</f>
        <v>8</v>
      </c>
      <c r="K59" s="56">
        <f>SUM('El presenze Fidal CDS'!AD58,'El presenze Fidal'!AC58,'El presenze Camp Hinterland'!AA58)</f>
        <v>40</v>
      </c>
    </row>
    <row r="60" spans="1:11" ht="21" thickBot="1">
      <c r="A60" s="2">
        <v>55</v>
      </c>
      <c r="B60" s="6" t="s">
        <v>34</v>
      </c>
      <c r="C60" s="26">
        <f>SUM('El presenze Fidal CDS'!AD59)</f>
        <v>16</v>
      </c>
      <c r="D60" s="36">
        <f>SUM('El presenze Fidal CDS'!AC59)</f>
        <v>2</v>
      </c>
      <c r="E60" s="27">
        <f>SUM('El presenze Fidal'!AC59)</f>
        <v>2</v>
      </c>
      <c r="F60" s="36">
        <f>SUM('El presenze Fidal'!AB59)</f>
        <v>1</v>
      </c>
      <c r="G60" s="28">
        <f>SUM('El presenze Camp Hinterland'!AA59)</f>
        <v>14</v>
      </c>
      <c r="H60" s="36">
        <f>SUM('El presenze Camp Hinterland'!Z59)</f>
        <v>6</v>
      </c>
      <c r="I60" s="45"/>
      <c r="J60" s="54">
        <f>SUM('El presenze Fidal CDS'!AC59,'El presenze Fidal'!AB59,'El presenze Camp Hinterland'!Z59)</f>
        <v>9</v>
      </c>
      <c r="K60" s="56">
        <f>SUM('El presenze Fidal CDS'!AD59,'El presenze Fidal'!AC59,'El presenze Camp Hinterland'!AA59)</f>
        <v>32</v>
      </c>
    </row>
    <row r="61" spans="1:11" ht="21" thickBot="1">
      <c r="A61" s="2">
        <v>56</v>
      </c>
      <c r="B61" s="6" t="s">
        <v>35</v>
      </c>
      <c r="C61" s="26">
        <f>SUM('El presenze Fidal CDS'!AD60)</f>
        <v>24</v>
      </c>
      <c r="D61" s="36">
        <f>SUM('El presenze Fidal CDS'!AC60)</f>
        <v>3</v>
      </c>
      <c r="E61" s="27">
        <f>SUM('El presenze Fidal'!AC60)</f>
        <v>0</v>
      </c>
      <c r="F61" s="36">
        <f>SUM('El presenze Fidal'!AB60)</f>
        <v>0</v>
      </c>
      <c r="G61" s="28">
        <f>SUM('El presenze Camp Hinterland'!AA60)</f>
        <v>18</v>
      </c>
      <c r="H61" s="36">
        <f>SUM('El presenze Camp Hinterland'!Z60)</f>
        <v>8</v>
      </c>
      <c r="I61" s="45"/>
      <c r="J61" s="54">
        <f>SUM('El presenze Fidal CDS'!AC60,'El presenze Fidal'!AB60,'El presenze Camp Hinterland'!Z60)</f>
        <v>11</v>
      </c>
      <c r="K61" s="56">
        <f>SUM('El presenze Fidal CDS'!AD60,'El presenze Fidal'!AC60,'El presenze Camp Hinterland'!AA60)</f>
        <v>42</v>
      </c>
    </row>
    <row r="62" spans="1:11" ht="21" thickBot="1">
      <c r="A62" s="2">
        <v>57</v>
      </c>
      <c r="B62" s="7" t="s">
        <v>36</v>
      </c>
      <c r="C62" s="50">
        <f>SUM('El presenze Fidal CDS'!AD61)</f>
        <v>0</v>
      </c>
      <c r="D62" s="51">
        <f>SUM('El presenze Fidal CDS'!AC61)</f>
        <v>0</v>
      </c>
      <c r="E62" s="52">
        <f>SUM('El presenze Fidal'!AC61)</f>
        <v>0</v>
      </c>
      <c r="F62" s="51">
        <f>SUM('El presenze Fidal'!AB61)</f>
        <v>0</v>
      </c>
      <c r="G62" s="77">
        <f>SUM('El presenze Camp Hinterland'!AA61)</f>
        <v>0</v>
      </c>
      <c r="H62" s="51">
        <f>SUM('El presenze Camp Hinterland'!Z61)</f>
        <v>0</v>
      </c>
      <c r="I62" s="78"/>
      <c r="J62" s="79">
        <f>SUM('El presenze Fidal CDS'!AC61,'El presenze Fidal'!AB61,'El presenze Camp Hinterland'!Z61)</f>
        <v>0</v>
      </c>
      <c r="K62" s="80">
        <f>SUM('El presenze Fidal CDS'!AD61,'El presenze Fidal'!AC61,'El presenze Camp Hinterland'!AA61)</f>
        <v>0</v>
      </c>
    </row>
  </sheetData>
  <sheetProtection/>
  <autoFilter ref="B1:B62"/>
  <mergeCells count="5">
    <mergeCell ref="A1:B1"/>
    <mergeCell ref="C1:K1"/>
    <mergeCell ref="K2:K4"/>
    <mergeCell ref="B2:I3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59" sqref="E59"/>
    </sheetView>
  </sheetViews>
  <sheetFormatPr defaultColWidth="9.140625" defaultRowHeight="12.75"/>
  <cols>
    <col min="1" max="1" width="6.7109375" style="0" customWidth="1"/>
    <col min="2" max="2" width="44.57421875" style="0" customWidth="1"/>
    <col min="3" max="3" width="2.57421875" style="0" customWidth="1"/>
    <col min="4" max="5" width="12.7109375" style="19" customWidth="1"/>
    <col min="6" max="6" width="12.7109375" style="0" customWidth="1"/>
  </cols>
  <sheetData>
    <row r="1" spans="1:6" ht="60" customHeight="1" thickBot="1">
      <c r="A1" s="150" t="s">
        <v>39</v>
      </c>
      <c r="B1" s="151"/>
      <c r="C1" s="170" t="s">
        <v>122</v>
      </c>
      <c r="D1" s="181"/>
      <c r="E1" s="181"/>
      <c r="F1" s="182"/>
    </row>
    <row r="2" spans="1:6" ht="49.5" customHeight="1" thickBot="1">
      <c r="A2" s="2"/>
      <c r="B2" s="175" t="s">
        <v>111</v>
      </c>
      <c r="C2" s="176"/>
      <c r="D2" s="179" t="s">
        <v>56</v>
      </c>
      <c r="E2" s="168" t="s">
        <v>62</v>
      </c>
      <c r="F2" s="173" t="s">
        <v>50</v>
      </c>
    </row>
    <row r="3" spans="1:6" ht="20.25" customHeight="1" thickBot="1">
      <c r="A3" s="2"/>
      <c r="B3" s="177"/>
      <c r="C3" s="178"/>
      <c r="D3" s="180"/>
      <c r="E3" s="183"/>
      <c r="F3" s="174"/>
    </row>
    <row r="4" spans="1:8" ht="35.25" customHeight="1" thickBot="1">
      <c r="A4" s="38"/>
      <c r="B4" s="39" t="s">
        <v>0</v>
      </c>
      <c r="C4" s="41" t="s">
        <v>49</v>
      </c>
      <c r="D4" s="180"/>
      <c r="E4" s="183"/>
      <c r="F4" s="174"/>
      <c r="H4" s="47"/>
    </row>
    <row r="5" spans="1:6" ht="25.5" customHeight="1" thickBot="1">
      <c r="A5" s="2"/>
      <c r="B5" s="49" t="s">
        <v>44</v>
      </c>
      <c r="C5" s="43"/>
      <c r="D5" s="53">
        <f>SUM('El presenze Fidal CDS'!AC4,'El presenze Fidal'!AB4,'El presenze Camp Hinterland'!Z4)</f>
        <v>407</v>
      </c>
      <c r="E5" s="64">
        <v>13</v>
      </c>
      <c r="F5" s="48"/>
    </row>
    <row r="6" spans="1:10" ht="21" thickBot="1">
      <c r="A6" s="42">
        <v>1</v>
      </c>
      <c r="B6" s="6" t="s">
        <v>29</v>
      </c>
      <c r="C6" s="44"/>
      <c r="D6" s="54">
        <f>SUM('El presenze Fidal CDS'!AC51,'El presenze Fidal'!AB51,'El presenze Camp Hinterland'!Z51)</f>
        <v>12</v>
      </c>
      <c r="E6" s="65">
        <f>(D6/E5)</f>
        <v>0.9230769230769231</v>
      </c>
      <c r="F6" s="56">
        <f>SUM('El presenze Fidal CDS'!AD51,'El presenze Fidal'!AC51,'El presenze Camp Hinterland'!AA51)</f>
        <v>50</v>
      </c>
      <c r="H6" s="94"/>
      <c r="I6" s="94"/>
      <c r="J6" s="94"/>
    </row>
    <row r="7" spans="1:10" ht="21" thickBot="1">
      <c r="A7" s="2">
        <v>2</v>
      </c>
      <c r="B7" s="6" t="s">
        <v>16</v>
      </c>
      <c r="C7" s="45"/>
      <c r="D7" s="54">
        <f>SUM('El presenze Fidal CDS'!AC30,'El presenze Fidal'!AB30,'El presenze Camp Hinterland'!Z30)</f>
        <v>13</v>
      </c>
      <c r="E7" s="65">
        <f>(D7/E5)</f>
        <v>1</v>
      </c>
      <c r="F7" s="56">
        <f>SUM('El presenze Fidal CDS'!AD30,'El presenze Fidal'!AC30,'El presenze Camp Hinterland'!AA30)</f>
        <v>46</v>
      </c>
      <c r="H7" s="94"/>
      <c r="I7" s="94"/>
      <c r="J7" s="94"/>
    </row>
    <row r="8" spans="1:10" ht="21" thickBot="1">
      <c r="A8" s="2">
        <v>3</v>
      </c>
      <c r="B8" s="6" t="s">
        <v>21</v>
      </c>
      <c r="C8" s="45"/>
      <c r="D8" s="54">
        <f>SUM('El presenze Fidal CDS'!AC39,'El presenze Fidal'!AB39,'El presenze Camp Hinterland'!Z39)</f>
        <v>13</v>
      </c>
      <c r="E8" s="65">
        <f>(D8/E5)</f>
        <v>1</v>
      </c>
      <c r="F8" s="56">
        <f>SUM('El presenze Fidal CDS'!AD39,'El presenze Fidal'!AC39,'El presenze Camp Hinterland'!AA39)</f>
        <v>46</v>
      </c>
      <c r="H8" s="94"/>
      <c r="I8" s="94"/>
      <c r="J8" s="94"/>
    </row>
    <row r="9" spans="1:10" ht="21" thickBot="1">
      <c r="A9" s="2">
        <v>4</v>
      </c>
      <c r="B9" s="6" t="s">
        <v>2</v>
      </c>
      <c r="C9" s="45"/>
      <c r="D9" s="54">
        <f>SUM('El presenze Fidal CDS'!AC9,'El presenze Fidal'!AB9,'El presenze Camp Hinterland'!Z9)</f>
        <v>10</v>
      </c>
      <c r="E9" s="65">
        <f>(D9/E5)</f>
        <v>0.7692307692307693</v>
      </c>
      <c r="F9" s="56">
        <f>SUM('El presenze Fidal CDS'!AD9,'El presenze Fidal'!AC9,'El presenze Camp Hinterland'!AA9)</f>
        <v>46</v>
      </c>
      <c r="H9" s="94"/>
      <c r="J9" s="94"/>
    </row>
    <row r="10" spans="1:10" ht="21" thickBot="1">
      <c r="A10" s="2">
        <v>5</v>
      </c>
      <c r="B10" s="6" t="s">
        <v>30</v>
      </c>
      <c r="C10" s="45"/>
      <c r="D10" s="54">
        <f>SUM('El presenze Fidal CDS'!AC54,'El presenze Fidal'!AB54,'El presenze Camp Hinterland'!Z54)</f>
        <v>9</v>
      </c>
      <c r="E10" s="65">
        <f>(D10/E5)</f>
        <v>0.6923076923076923</v>
      </c>
      <c r="F10" s="56">
        <f>SUM('El presenze Fidal CDS'!AD54,'El presenze Fidal'!AC54,'El presenze Camp Hinterland'!AA54)</f>
        <v>44</v>
      </c>
      <c r="H10" s="94"/>
      <c r="I10" s="94"/>
      <c r="J10" s="94"/>
    </row>
    <row r="11" spans="1:10" ht="21" thickBot="1">
      <c r="A11" s="2">
        <v>6</v>
      </c>
      <c r="B11" s="6" t="s">
        <v>64</v>
      </c>
      <c r="C11" s="45"/>
      <c r="D11" s="54">
        <f>SUM('El presenze Fidal CDS'!AC15,'El presenze Fidal'!AB15,'El presenze Camp Hinterland'!Z15)</f>
        <v>11</v>
      </c>
      <c r="E11" s="65">
        <f>(D11/E5)</f>
        <v>0.8461538461538461</v>
      </c>
      <c r="F11" s="56">
        <f>SUM('El presenze Fidal CDS'!AD15,'El presenze Fidal'!AC15,'El presenze Camp Hinterland'!AA15)</f>
        <v>42</v>
      </c>
      <c r="H11" s="94"/>
      <c r="I11" s="94"/>
      <c r="J11" s="94"/>
    </row>
    <row r="12" spans="1:10" ht="21" thickBot="1">
      <c r="A12" s="2">
        <v>7</v>
      </c>
      <c r="B12" s="6" t="s">
        <v>35</v>
      </c>
      <c r="C12" s="45"/>
      <c r="D12" s="54">
        <f>SUM('El presenze Fidal CDS'!AC60,'El presenze Fidal'!AB60,'El presenze Camp Hinterland'!Z60)</f>
        <v>11</v>
      </c>
      <c r="E12" s="65">
        <f>(D12/E5)</f>
        <v>0.8461538461538461</v>
      </c>
      <c r="F12" s="56">
        <f>SUM('El presenze Fidal CDS'!AD60,'El presenze Fidal'!AC60,'El presenze Camp Hinterland'!AA60)</f>
        <v>42</v>
      </c>
      <c r="H12" s="94"/>
      <c r="I12" s="94"/>
      <c r="J12" s="94"/>
    </row>
    <row r="13" spans="1:10" ht="21" thickBot="1">
      <c r="A13" s="2">
        <v>8</v>
      </c>
      <c r="B13" s="6" t="s">
        <v>10</v>
      </c>
      <c r="C13" s="45"/>
      <c r="D13" s="54">
        <f>SUM('El presenze Fidal CDS'!AC24,'El presenze Fidal'!AB24,'El presenze Camp Hinterland'!Z24)</f>
        <v>8</v>
      </c>
      <c r="E13" s="65">
        <f>(D13/E5)</f>
        <v>0.6153846153846154</v>
      </c>
      <c r="F13" s="56">
        <f>SUM('El presenze Fidal CDS'!AD24,'El presenze Fidal'!AC24,'El presenze Camp Hinterland'!AA24)</f>
        <v>42</v>
      </c>
      <c r="H13" s="94"/>
      <c r="I13" s="94"/>
      <c r="J13" s="94"/>
    </row>
    <row r="14" spans="1:10" ht="21" thickBot="1">
      <c r="A14" s="2">
        <v>9</v>
      </c>
      <c r="B14" s="6" t="s">
        <v>79</v>
      </c>
      <c r="C14" s="45"/>
      <c r="D14" s="54">
        <f>SUM('El presenze Fidal CDS'!AC46,'El presenze Fidal'!AB46,'El presenze Camp Hinterland'!Z46)</f>
        <v>11</v>
      </c>
      <c r="E14" s="65">
        <f>(D14/E5)</f>
        <v>0.8461538461538461</v>
      </c>
      <c r="F14" s="56">
        <f>SUM('El presenze Fidal CDS'!AD46,'El presenze Fidal'!AC46,'El presenze Camp Hinterland'!AA46)</f>
        <v>40</v>
      </c>
      <c r="H14" s="94"/>
      <c r="I14" s="94"/>
      <c r="J14" s="94"/>
    </row>
    <row r="15" spans="1:10" ht="21" thickBot="1">
      <c r="A15" s="2">
        <v>10</v>
      </c>
      <c r="B15" s="6" t="s">
        <v>22</v>
      </c>
      <c r="C15" s="45"/>
      <c r="D15" s="54">
        <f>SUM('El presenze Fidal CDS'!AC42,'El presenze Fidal'!AB42,'El presenze Camp Hinterland'!Z42)</f>
        <v>8</v>
      </c>
      <c r="E15" s="65">
        <f>(D15/E5)</f>
        <v>0.6153846153846154</v>
      </c>
      <c r="F15" s="56">
        <f>SUM('El presenze Fidal CDS'!AD42,'El presenze Fidal'!AC42,'El presenze Camp Hinterland'!AA42)</f>
        <v>40</v>
      </c>
      <c r="H15" s="94"/>
      <c r="I15" s="94"/>
      <c r="J15" s="94"/>
    </row>
    <row r="16" spans="1:10" ht="21" thickBot="1">
      <c r="A16" s="2">
        <v>11</v>
      </c>
      <c r="B16" s="6" t="s">
        <v>33</v>
      </c>
      <c r="C16" s="45"/>
      <c r="D16" s="54">
        <f>SUM('El presenze Fidal CDS'!AC58,'El presenze Fidal'!AB58,'El presenze Camp Hinterland'!Z58)</f>
        <v>8</v>
      </c>
      <c r="E16" s="65">
        <f>(D16/E5)</f>
        <v>0.6153846153846154</v>
      </c>
      <c r="F16" s="56">
        <f>SUM('El presenze Fidal CDS'!AD58,'El presenze Fidal'!AC58,'El presenze Camp Hinterland'!AA58)</f>
        <v>40</v>
      </c>
      <c r="H16" s="94"/>
      <c r="I16" s="94"/>
      <c r="J16" s="94"/>
    </row>
    <row r="17" spans="1:10" ht="21" thickBot="1">
      <c r="A17" s="2">
        <v>12</v>
      </c>
      <c r="B17" s="6" t="s">
        <v>14</v>
      </c>
      <c r="C17" s="45"/>
      <c r="D17" s="54">
        <f>SUM('El presenze Fidal CDS'!AC28,'El presenze Fidal'!AB28,'El presenze Camp Hinterland'!Z28)</f>
        <v>12</v>
      </c>
      <c r="E17" s="65">
        <f>(D17/E5)</f>
        <v>0.9230769230769231</v>
      </c>
      <c r="F17" s="56">
        <f>SUM('El presenze Fidal CDS'!AD28,'El presenze Fidal'!AC28,'El presenze Camp Hinterland'!AA28)</f>
        <v>38</v>
      </c>
      <c r="H17" s="94"/>
      <c r="I17" s="94"/>
      <c r="J17" s="94"/>
    </row>
    <row r="18" spans="1:10" ht="21" thickBot="1">
      <c r="A18" s="2">
        <v>13</v>
      </c>
      <c r="B18" s="6" t="s">
        <v>24</v>
      </c>
      <c r="C18" s="45"/>
      <c r="D18" s="54">
        <f>SUM('El presenze Fidal CDS'!AC44,'El presenze Fidal'!AB44,'El presenze Camp Hinterland'!Z44)</f>
        <v>12</v>
      </c>
      <c r="E18" s="65">
        <f>(D18/E5)</f>
        <v>0.9230769230769231</v>
      </c>
      <c r="F18" s="56">
        <f>SUM('El presenze Fidal CDS'!AD44,'El presenze Fidal'!AC44,'El presenze Camp Hinterland'!AA44)</f>
        <v>38</v>
      </c>
      <c r="H18" s="94"/>
      <c r="I18" s="94"/>
      <c r="J18" s="94"/>
    </row>
    <row r="19" spans="1:10" ht="21" thickBot="1">
      <c r="A19" s="2">
        <v>14</v>
      </c>
      <c r="B19" s="6" t="s">
        <v>26</v>
      </c>
      <c r="C19" s="45"/>
      <c r="D19" s="54">
        <f>SUM('El presenze Fidal CDS'!AC48,'El presenze Fidal'!AB48,'El presenze Camp Hinterland'!Z48)</f>
        <v>10</v>
      </c>
      <c r="E19" s="65">
        <f>(D19/E5)</f>
        <v>0.7692307692307693</v>
      </c>
      <c r="F19" s="56">
        <f>SUM('El presenze Fidal CDS'!AD48,'El presenze Fidal'!AC48,'El presenze Camp Hinterland'!AA48)</f>
        <v>38</v>
      </c>
      <c r="H19" s="94"/>
      <c r="I19" s="94"/>
      <c r="J19" s="94"/>
    </row>
    <row r="20" spans="1:10" ht="21" thickBot="1">
      <c r="A20" s="2">
        <v>15</v>
      </c>
      <c r="B20" s="6" t="s">
        <v>91</v>
      </c>
      <c r="C20" s="45"/>
      <c r="D20" s="54">
        <f>SUM('El presenze Fidal CDS'!AC6,'El presenze Fidal'!AB6,'El presenze Camp Hinterland'!Z6)</f>
        <v>9</v>
      </c>
      <c r="E20" s="65">
        <f>(D20/E5)</f>
        <v>0.6923076923076923</v>
      </c>
      <c r="F20" s="56">
        <f>SUM('El presenze Fidal CDS'!AD6,'El presenze Fidal'!AC6,'El presenze Camp Hinterland'!AA6)</f>
        <v>38</v>
      </c>
      <c r="H20" s="94"/>
      <c r="I20" s="94"/>
      <c r="J20" s="94"/>
    </row>
    <row r="21" spans="1:6" ht="21" thickBot="1">
      <c r="A21" s="2">
        <v>16</v>
      </c>
      <c r="B21" s="6" t="s">
        <v>32</v>
      </c>
      <c r="C21" s="45"/>
      <c r="D21" s="54">
        <f>SUM('El presenze Fidal CDS'!AC56,'El presenze Fidal'!AB56,'El presenze Camp Hinterland'!Z56)</f>
        <v>11</v>
      </c>
      <c r="E21" s="65">
        <f>(D21/E5)</f>
        <v>0.8461538461538461</v>
      </c>
      <c r="F21" s="56">
        <f>SUM('El presenze Fidal CDS'!AD56,'El presenze Fidal'!AC56,'El presenze Camp Hinterland'!AA56)</f>
        <v>36</v>
      </c>
    </row>
    <row r="22" spans="1:6" ht="21" thickBot="1">
      <c r="A22" s="2">
        <v>17</v>
      </c>
      <c r="B22" s="6" t="s">
        <v>37</v>
      </c>
      <c r="C22" s="45"/>
      <c r="D22" s="54">
        <f>SUM('El presenze Fidal CDS'!AC17,'El presenze Fidal'!AB17,'El presenze Camp Hinterland'!Z17)</f>
        <v>9</v>
      </c>
      <c r="E22" s="65">
        <f>(D22/E5)</f>
        <v>0.6923076923076923</v>
      </c>
      <c r="F22" s="56">
        <f>SUM('El presenze Fidal CDS'!AD17,'El presenze Fidal'!AC17,'El presenze Camp Hinterland'!AA17)</f>
        <v>36</v>
      </c>
    </row>
    <row r="23" spans="1:6" ht="21" thickBot="1">
      <c r="A23" s="2">
        <v>18</v>
      </c>
      <c r="B23" s="6" t="s">
        <v>8</v>
      </c>
      <c r="C23" s="45"/>
      <c r="D23" s="54">
        <f>SUM('El presenze Fidal CDS'!AC22,'El presenze Fidal'!AB22,'El presenze Camp Hinterland'!Z22)</f>
        <v>9</v>
      </c>
      <c r="E23" s="65">
        <f>(D23/E5)</f>
        <v>0.6923076923076923</v>
      </c>
      <c r="F23" s="56">
        <f>SUM('El presenze Fidal CDS'!AD22,'El presenze Fidal'!AC22,'El presenze Camp Hinterland'!AA22)</f>
        <v>36</v>
      </c>
    </row>
    <row r="24" spans="1:6" ht="21" thickBot="1">
      <c r="A24" s="2">
        <v>19</v>
      </c>
      <c r="B24" s="6" t="s">
        <v>80</v>
      </c>
      <c r="C24" s="45"/>
      <c r="D24" s="54">
        <f>SUM('El presenze Fidal CDS'!AC53,'El presenze Fidal'!AB53,'El presenze Camp Hinterland'!Z53)</f>
        <v>9</v>
      </c>
      <c r="E24" s="65">
        <f>(D24/E5)</f>
        <v>0.6923076923076923</v>
      </c>
      <c r="F24" s="56">
        <f>SUM('El presenze Fidal CDS'!AD53,'El presenze Fidal'!AC53,'El presenze Camp Hinterland'!AA53)</f>
        <v>36</v>
      </c>
    </row>
    <row r="25" spans="1:6" ht="21" thickBot="1">
      <c r="A25" s="2">
        <v>20</v>
      </c>
      <c r="B25" s="6" t="s">
        <v>89</v>
      </c>
      <c r="C25" s="45"/>
      <c r="D25" s="54">
        <f>SUM('El presenze Fidal CDS'!AC34,'El presenze Fidal'!AB34,'El presenze Camp Hinterland'!Z34)</f>
        <v>8</v>
      </c>
      <c r="E25" s="65">
        <f>(D25/E5)</f>
        <v>0.6153846153846154</v>
      </c>
      <c r="F25" s="56">
        <f>SUM('El presenze Fidal CDS'!AD34,'El presenze Fidal'!AC34,'El presenze Camp Hinterland'!AA34)</f>
        <v>36</v>
      </c>
    </row>
    <row r="26" spans="1:6" ht="21" thickBot="1">
      <c r="A26" s="2">
        <v>21</v>
      </c>
      <c r="B26" s="6" t="s">
        <v>20</v>
      </c>
      <c r="C26" s="45"/>
      <c r="D26" s="54">
        <f>SUM('El presenze Fidal CDS'!AC38,'El presenze Fidal'!AB38,'El presenze Camp Hinterland'!Z38)</f>
        <v>8</v>
      </c>
      <c r="E26" s="65">
        <f>(D26/E5)</f>
        <v>0.6153846153846154</v>
      </c>
      <c r="F26" s="56">
        <f>SUM('El presenze Fidal CDS'!AD38,'El presenze Fidal'!AC38,'El presenze Camp Hinterland'!AA38)</f>
        <v>36</v>
      </c>
    </row>
    <row r="27" spans="1:6" ht="21" thickBot="1">
      <c r="A27" s="2">
        <v>22</v>
      </c>
      <c r="B27" s="6" t="s">
        <v>7</v>
      </c>
      <c r="C27" s="45"/>
      <c r="D27" s="54">
        <f>SUM('El presenze Fidal CDS'!AC21,'El presenze Fidal'!AB21,'El presenze Camp Hinterland'!Z21)</f>
        <v>7</v>
      </c>
      <c r="E27" s="65">
        <f>(D27/E5)</f>
        <v>0.5384615384615384</v>
      </c>
      <c r="F27" s="56">
        <f>SUM('El presenze Fidal CDS'!AD21,'El presenze Fidal'!AC21,'El presenze Camp Hinterland'!AA21)</f>
        <v>35</v>
      </c>
    </row>
    <row r="28" spans="1:6" ht="21" thickBot="1">
      <c r="A28" s="2">
        <v>23</v>
      </c>
      <c r="B28" s="6" t="s">
        <v>74</v>
      </c>
      <c r="C28" s="45"/>
      <c r="D28" s="54">
        <f>SUM('El presenze Fidal CDS'!AC8,'El presenze Fidal'!AB8,'El presenze Camp Hinterland'!Z8)</f>
        <v>10</v>
      </c>
      <c r="E28" s="65">
        <f>(D28/E5)</f>
        <v>0.7692307692307693</v>
      </c>
      <c r="F28" s="56">
        <f>SUM('El presenze Fidal CDS'!AD8,'El presenze Fidal'!AC8,'El presenze Camp Hinterland'!AA8)</f>
        <v>34</v>
      </c>
    </row>
    <row r="29" spans="1:6" ht="21" thickBot="1">
      <c r="A29" s="2">
        <v>24</v>
      </c>
      <c r="B29" s="6" t="s">
        <v>77</v>
      </c>
      <c r="C29" s="45"/>
      <c r="D29" s="54">
        <f>SUM('El presenze Fidal CDS'!AC36,'El presenze Fidal'!AB36,'El presenze Camp Hinterland'!Z36)</f>
        <v>10</v>
      </c>
      <c r="E29" s="65">
        <f>(D29/E5)</f>
        <v>0.7692307692307693</v>
      </c>
      <c r="F29" s="56">
        <f>SUM('El presenze Fidal CDS'!AD36,'El presenze Fidal'!AC36,'El presenze Camp Hinterland'!AA36)</f>
        <v>34</v>
      </c>
    </row>
    <row r="30" spans="1:6" ht="21" thickBot="1">
      <c r="A30" s="2">
        <v>25</v>
      </c>
      <c r="B30" s="6" t="s">
        <v>13</v>
      </c>
      <c r="C30" s="45"/>
      <c r="D30" s="54">
        <f>SUM('El presenze Fidal CDS'!AC27,'El presenze Fidal'!AB27,'El presenze Camp Hinterland'!Z27)</f>
        <v>7</v>
      </c>
      <c r="E30" s="65">
        <f>(D30/E5)</f>
        <v>0.5384615384615384</v>
      </c>
      <c r="F30" s="56">
        <f>SUM('El presenze Fidal CDS'!AD27,'El presenze Fidal'!AC27,'El presenze Camp Hinterland'!AA27)</f>
        <v>34</v>
      </c>
    </row>
    <row r="31" spans="1:6" ht="21" thickBot="1">
      <c r="A31" s="2">
        <v>26</v>
      </c>
      <c r="B31" s="6" t="s">
        <v>71</v>
      </c>
      <c r="C31" s="45"/>
      <c r="D31" s="54">
        <f>SUM('El presenze Fidal CDS'!AC14,'El presenze Fidal'!AB14,'El presenze Camp Hinterland'!Z14)</f>
        <v>10</v>
      </c>
      <c r="E31" s="65">
        <f>(D31/E5)</f>
        <v>0.7692307692307693</v>
      </c>
      <c r="F31" s="56">
        <f>SUM('El presenze Fidal CDS'!AD14,'El presenze Fidal'!AC14,'El presenze Camp Hinterland'!AA14)</f>
        <v>32</v>
      </c>
    </row>
    <row r="32" spans="1:6" ht="21" thickBot="1">
      <c r="A32" s="2">
        <v>27</v>
      </c>
      <c r="B32" s="6" t="s">
        <v>92</v>
      </c>
      <c r="C32" s="45"/>
      <c r="D32" s="54">
        <f>SUM('El presenze Fidal CDS'!AC16,'El presenze Fidal'!AB16,'El presenze Camp Hinterland'!Z16)</f>
        <v>9</v>
      </c>
      <c r="E32" s="65">
        <f>(D32/E5)</f>
        <v>0.6923076923076923</v>
      </c>
      <c r="F32" s="56">
        <f>SUM('El presenze Fidal CDS'!AD16,'El presenze Fidal'!AC16,'El presenze Camp Hinterland'!AA16)</f>
        <v>32</v>
      </c>
    </row>
    <row r="33" spans="1:6" ht="21" thickBot="1">
      <c r="A33" s="2">
        <v>28</v>
      </c>
      <c r="B33" s="6" t="s">
        <v>34</v>
      </c>
      <c r="C33" s="45"/>
      <c r="D33" s="54">
        <f>SUM('El presenze Fidal CDS'!AC59,'El presenze Fidal'!AB59,'El presenze Camp Hinterland'!Z59)</f>
        <v>9</v>
      </c>
      <c r="E33" s="65">
        <f>(D33/E5)</f>
        <v>0.6923076923076923</v>
      </c>
      <c r="F33" s="56">
        <f>SUM('El presenze Fidal CDS'!AD59,'El presenze Fidal'!AC59,'El presenze Camp Hinterland'!AA59)</f>
        <v>32</v>
      </c>
    </row>
    <row r="34" spans="1:6" ht="21" thickBot="1">
      <c r="A34" s="2">
        <v>29</v>
      </c>
      <c r="B34" s="6" t="s">
        <v>12</v>
      </c>
      <c r="C34" s="45"/>
      <c r="D34" s="54">
        <f>SUM('El presenze Fidal CDS'!AC26,'El presenze Fidal'!AB26,'El presenze Camp Hinterland'!Z26)</f>
        <v>6</v>
      </c>
      <c r="E34" s="65">
        <f>(D34/E5)</f>
        <v>0.46153846153846156</v>
      </c>
      <c r="F34" s="56">
        <f>SUM('El presenze Fidal CDS'!AD26,'El presenze Fidal'!AC26,'El presenze Camp Hinterland'!AA26)</f>
        <v>32</v>
      </c>
    </row>
    <row r="35" spans="1:6" ht="21" thickBot="1">
      <c r="A35" s="2">
        <v>30</v>
      </c>
      <c r="B35" s="6" t="s">
        <v>87</v>
      </c>
      <c r="C35" s="45"/>
      <c r="D35" s="54">
        <f>SUM('El presenze Fidal CDS'!AC52,'El presenze Fidal'!AB52,'El presenze Camp Hinterland'!Z52)</f>
        <v>10</v>
      </c>
      <c r="E35" s="65">
        <f>(D35/E5)</f>
        <v>0.7692307692307693</v>
      </c>
      <c r="F35" s="56">
        <f>SUM('El presenze Fidal CDS'!AD52,'El presenze Fidal'!AC52,'El presenze Camp Hinterland'!AA52)</f>
        <v>28</v>
      </c>
    </row>
    <row r="36" spans="1:6" ht="21" thickBot="1">
      <c r="A36" s="2">
        <v>31</v>
      </c>
      <c r="B36" s="6" t="s">
        <v>78</v>
      </c>
      <c r="C36" s="45"/>
      <c r="D36" s="54">
        <f>SUM('El presenze Fidal CDS'!AC45,'El presenze Fidal'!AB45,'El presenze Camp Hinterland'!Z45)</f>
        <v>8</v>
      </c>
      <c r="E36" s="65">
        <f>(D36/E5)</f>
        <v>0.6153846153846154</v>
      </c>
      <c r="F36" s="56">
        <f>SUM('El presenze Fidal CDS'!AD45,'El presenze Fidal'!AC45,'El presenze Camp Hinterland'!AA45)</f>
        <v>28</v>
      </c>
    </row>
    <row r="37" spans="1:6" ht="21" thickBot="1">
      <c r="A37" s="2">
        <v>32</v>
      </c>
      <c r="B37" s="6" t="s">
        <v>11</v>
      </c>
      <c r="C37" s="45"/>
      <c r="D37" s="54">
        <f>SUM('El presenze Fidal CDS'!AC25,'El presenze Fidal'!AB25,'El presenze Camp Hinterland'!Z25)</f>
        <v>5</v>
      </c>
      <c r="E37" s="65">
        <f>(D37/E5)</f>
        <v>0.38461538461538464</v>
      </c>
      <c r="F37" s="56">
        <f>SUM('El presenze Fidal CDS'!AD25,'El presenze Fidal'!AC25,'El presenze Camp Hinterland'!AA25)</f>
        <v>28</v>
      </c>
    </row>
    <row r="38" spans="1:6" ht="21" thickBot="1">
      <c r="A38" s="2">
        <v>33</v>
      </c>
      <c r="B38" s="6" t="s">
        <v>90</v>
      </c>
      <c r="C38" s="45"/>
      <c r="D38" s="54">
        <f>SUM('El presenze Fidal CDS'!AC40,'El presenze Fidal'!AB40,'El presenze Camp Hinterland'!Z40)</f>
        <v>9</v>
      </c>
      <c r="E38" s="65">
        <f>(D38/E5)</f>
        <v>0.6923076923076923</v>
      </c>
      <c r="F38" s="56">
        <f>SUM('El presenze Fidal CDS'!AD40,'El presenze Fidal'!AC40,'El presenze Camp Hinterland'!AA40)</f>
        <v>26</v>
      </c>
    </row>
    <row r="39" spans="1:6" ht="21" thickBot="1">
      <c r="A39" s="2">
        <v>34</v>
      </c>
      <c r="B39" s="6" t="s">
        <v>66</v>
      </c>
      <c r="C39" s="45"/>
      <c r="D39" s="54">
        <f>SUM('El presenze Fidal CDS'!AC7,'El presenze Fidal'!AB7,'El presenze Camp Hinterland'!Z7)</f>
        <v>7</v>
      </c>
      <c r="E39" s="65">
        <f>(D39/E55)</f>
        <v>30.333333333333332</v>
      </c>
      <c r="F39" s="56">
        <f>SUM('El presenze Fidal CDS'!AD7,'El presenze Fidal'!AC7,'El presenze Camp Hinterland'!AA7)</f>
        <v>26</v>
      </c>
    </row>
    <row r="40" spans="1:6" ht="21" thickBot="1">
      <c r="A40" s="2">
        <v>35</v>
      </c>
      <c r="B40" s="6" t="s">
        <v>9</v>
      </c>
      <c r="C40" s="45"/>
      <c r="D40" s="54">
        <f>SUM('El presenze Fidal CDS'!AC23,'El presenze Fidal'!AB23,'El presenze Camp Hinterland'!Z23)</f>
        <v>6</v>
      </c>
      <c r="E40" s="65">
        <f>(D40/E5)</f>
        <v>0.46153846153846156</v>
      </c>
      <c r="F40" s="56">
        <f>SUM('El presenze Fidal CDS'!AD23,'El presenze Fidal'!AC23,'El presenze Camp Hinterland'!AA23)</f>
        <v>26</v>
      </c>
    </row>
    <row r="41" spans="1:6" ht="21" thickBot="1">
      <c r="A41" s="2">
        <v>36</v>
      </c>
      <c r="B41" s="6" t="s">
        <v>27</v>
      </c>
      <c r="C41" s="45"/>
      <c r="D41" s="54">
        <f>SUM('El presenze Fidal CDS'!AC49,'El presenze Fidal'!AB49,'El presenze Camp Hinterland'!Z49)</f>
        <v>6</v>
      </c>
      <c r="E41" s="65">
        <f>(D41/E5)</f>
        <v>0.46153846153846156</v>
      </c>
      <c r="F41" s="56">
        <f>SUM('El presenze Fidal CDS'!AD49,'El presenze Fidal'!AC49,'El presenze Camp Hinterland'!AA49)</f>
        <v>26</v>
      </c>
    </row>
    <row r="42" spans="1:6" ht="21" thickBot="1">
      <c r="A42" s="2">
        <v>37</v>
      </c>
      <c r="B42" s="6" t="s">
        <v>18</v>
      </c>
      <c r="C42" s="45"/>
      <c r="D42" s="54">
        <f>SUM('El presenze Fidal CDS'!AC32,'El presenze Fidal'!AB32,'El presenze Camp Hinterland'!Z32)</f>
        <v>4</v>
      </c>
      <c r="E42" s="65">
        <f>(D42/E5)</f>
        <v>0.3076923076923077</v>
      </c>
      <c r="F42" s="56">
        <f>SUM('El presenze Fidal CDS'!AD32,'El presenze Fidal'!AC32,'El presenze Camp Hinterland'!AA32)</f>
        <v>26</v>
      </c>
    </row>
    <row r="43" spans="1:6" ht="21" thickBot="1">
      <c r="A43" s="2">
        <v>38</v>
      </c>
      <c r="B43" s="6" t="s">
        <v>93</v>
      </c>
      <c r="C43" s="45"/>
      <c r="D43" s="54">
        <f>SUM('El presenze Fidal CDS'!AC11,'El presenze Fidal'!AB11,'El presenze Camp Hinterland'!Z11)</f>
        <v>9</v>
      </c>
      <c r="E43" s="65">
        <f>(D43/E5)</f>
        <v>0.6923076923076923</v>
      </c>
      <c r="F43" s="56">
        <f>SUM('El presenze Fidal CDS'!AD11,'El presenze Fidal'!AC11,'El presenze Camp Hinterland'!AA11)</f>
        <v>24</v>
      </c>
    </row>
    <row r="44" spans="1:6" ht="21" thickBot="1">
      <c r="A44" s="2">
        <v>39</v>
      </c>
      <c r="B44" s="6" t="s">
        <v>88</v>
      </c>
      <c r="C44" s="45"/>
      <c r="D44" s="54">
        <f>SUM('El presenze Fidal CDS'!AC41,'El presenze Fidal'!AB41,'El presenze Camp Hinterland'!Z41)</f>
        <v>5</v>
      </c>
      <c r="E44" s="65">
        <f>(D44/E5)</f>
        <v>0.38461538461538464</v>
      </c>
      <c r="F44" s="56">
        <f>SUM('El presenze Fidal CDS'!AD41,'El presenze Fidal'!AC41,'El presenze Camp Hinterland'!AA41)</f>
        <v>22</v>
      </c>
    </row>
    <row r="45" spans="1:6" ht="21" thickBot="1">
      <c r="A45" s="2">
        <v>40</v>
      </c>
      <c r="B45" s="6" t="s">
        <v>28</v>
      </c>
      <c r="C45" s="45"/>
      <c r="D45" s="54">
        <f>SUM('El presenze Fidal CDS'!AC50,'El presenze Fidal'!AB50,'El presenze Camp Hinterland'!Z50)</f>
        <v>5</v>
      </c>
      <c r="E45" s="65">
        <f>(D45/E5)</f>
        <v>0.38461538461538464</v>
      </c>
      <c r="F45" s="56">
        <f>SUM('El presenze Fidal CDS'!AD50,'El presenze Fidal'!AC50,'El presenze Camp Hinterland'!AA50)</f>
        <v>22</v>
      </c>
    </row>
    <row r="46" spans="1:6" ht="21" thickBot="1">
      <c r="A46" s="2">
        <v>41</v>
      </c>
      <c r="B46" s="6" t="s">
        <v>19</v>
      </c>
      <c r="C46" s="45"/>
      <c r="D46" s="54">
        <f>SUM('El presenze Fidal CDS'!AC33,'El presenze Fidal'!AB33,'El presenze Camp Hinterland'!Z33)</f>
        <v>7</v>
      </c>
      <c r="E46" s="65">
        <f>(D46/E5)</f>
        <v>0.5384615384615384</v>
      </c>
      <c r="F46" s="56">
        <f>SUM('El presenze Fidal CDS'!AD33,'El presenze Fidal'!AC33,'El presenze Camp Hinterland'!AA33)</f>
        <v>20</v>
      </c>
    </row>
    <row r="47" spans="1:6" ht="21" thickBot="1">
      <c r="A47" s="2">
        <v>42</v>
      </c>
      <c r="B47" s="6" t="s">
        <v>81</v>
      </c>
      <c r="C47" s="45"/>
      <c r="D47" s="54">
        <f>SUM('El presenze Fidal CDS'!AC57,'El presenze Fidal'!AB57,'El presenze Camp Hinterland'!Z57)</f>
        <v>6</v>
      </c>
      <c r="E47" s="65">
        <f>(D47/E5)</f>
        <v>0.46153846153846156</v>
      </c>
      <c r="F47" s="56">
        <f>SUM('El presenze Fidal CDS'!AD57,'El presenze Fidal'!AC57,'El presenze Camp Hinterland'!AA57)</f>
        <v>20</v>
      </c>
    </row>
    <row r="48" spans="1:6" ht="21" thickBot="1">
      <c r="A48" s="2">
        <v>43</v>
      </c>
      <c r="B48" s="6" t="s">
        <v>17</v>
      </c>
      <c r="C48" s="45"/>
      <c r="D48" s="54">
        <f>SUM('El presenze Fidal CDS'!AC31,'El presenze Fidal'!AB31,'El presenze Camp Hinterland'!Z31)</f>
        <v>4</v>
      </c>
      <c r="E48" s="65">
        <f>(D48/E5)</f>
        <v>0.3076923076923077</v>
      </c>
      <c r="F48" s="56">
        <f>SUM('El presenze Fidal CDS'!AD31,'El presenze Fidal'!AC31,'El presenze Camp Hinterland'!AA31)</f>
        <v>20</v>
      </c>
    </row>
    <row r="49" spans="1:6" ht="21" thickBot="1">
      <c r="A49" s="2">
        <v>44</v>
      </c>
      <c r="B49" s="6" t="s">
        <v>76</v>
      </c>
      <c r="C49" s="45"/>
      <c r="D49" s="54">
        <f>SUM('El presenze Fidal CDS'!AC35,'El presenze Fidal'!AB35,'El presenze Camp Hinterland'!Z35)</f>
        <v>4</v>
      </c>
      <c r="E49" s="65">
        <f>(D49/E5)</f>
        <v>0.3076923076923077</v>
      </c>
      <c r="F49" s="56">
        <f>SUM('El presenze Fidal CDS'!AD35,'El presenze Fidal'!AC35,'El presenze Camp Hinterland'!AA35)</f>
        <v>20</v>
      </c>
    </row>
    <row r="50" spans="1:6" ht="21" thickBot="1">
      <c r="A50" s="2">
        <v>45</v>
      </c>
      <c r="B50" s="6" t="s">
        <v>1</v>
      </c>
      <c r="C50" s="45"/>
      <c r="D50" s="54">
        <f>SUM('El presenze Fidal CDS'!AC5,'El presenze Fidal'!AB5,'El presenze Camp Hinterland'!Z5)</f>
        <v>2</v>
      </c>
      <c r="E50" s="65">
        <f>(D50/E5)</f>
        <v>0.15384615384615385</v>
      </c>
      <c r="F50" s="56">
        <f>SUM('El presenze Fidal CDS'!AD5,'El presenze Fidal'!AC5,'El presenze Camp Hinterland'!AA5)</f>
        <v>16</v>
      </c>
    </row>
    <row r="51" spans="1:6" ht="21" thickBot="1">
      <c r="A51" s="2">
        <v>46</v>
      </c>
      <c r="B51" s="6" t="s">
        <v>3</v>
      </c>
      <c r="C51" s="45"/>
      <c r="D51" s="54">
        <f>SUM('El presenze Fidal CDS'!AC10,'El presenze Fidal'!AB10,'El presenze Camp Hinterland'!Z10)</f>
        <v>4</v>
      </c>
      <c r="E51" s="65">
        <f>(D51/E5)</f>
        <v>0.3076923076923077</v>
      </c>
      <c r="F51" s="56">
        <f>SUM('El presenze Fidal CDS'!AD10,'El presenze Fidal'!AC10,'El presenze Camp Hinterland'!AA10)</f>
        <v>14</v>
      </c>
    </row>
    <row r="52" spans="1:6" ht="21" thickBot="1">
      <c r="A52" s="2">
        <v>47</v>
      </c>
      <c r="B52" s="6" t="s">
        <v>4</v>
      </c>
      <c r="C52" s="45"/>
      <c r="D52" s="54">
        <f>SUM('El presenze Fidal CDS'!AC12,'El presenze Fidal'!AB12,'El presenze Camp Hinterland'!Z12)</f>
        <v>4</v>
      </c>
      <c r="E52" s="65">
        <f>(D52/E5)</f>
        <v>0.3076923076923077</v>
      </c>
      <c r="F52" s="56">
        <f>SUM('El presenze Fidal CDS'!AD12,'El presenze Fidal'!AC12,'El presenze Camp Hinterland'!AA12)</f>
        <v>14</v>
      </c>
    </row>
    <row r="53" spans="1:6" ht="21" thickBot="1">
      <c r="A53" s="2">
        <v>48</v>
      </c>
      <c r="B53" s="6" t="s">
        <v>15</v>
      </c>
      <c r="C53" s="45"/>
      <c r="D53" s="54">
        <f>SUM('El presenze Fidal CDS'!AC29,'El presenze Fidal'!AB29,'El presenze Camp Hinterland'!Z29)</f>
        <v>9</v>
      </c>
      <c r="E53" s="65">
        <f>(D53/E5)</f>
        <v>0.6923076923076923</v>
      </c>
      <c r="F53" s="56">
        <f>SUM('El presenze Fidal CDS'!AD29,'El presenze Fidal'!AC29,'El presenze Camp Hinterland'!AA29)</f>
        <v>12</v>
      </c>
    </row>
    <row r="54" spans="1:6" ht="21" thickBot="1">
      <c r="A54" s="2">
        <v>49</v>
      </c>
      <c r="B54" s="6" t="s">
        <v>69</v>
      </c>
      <c r="C54" s="45"/>
      <c r="D54" s="54">
        <f>SUM('El presenze Fidal CDS'!AC18,'El presenze Fidal'!AB18,'El presenze Camp Hinterland'!Z18)</f>
        <v>3</v>
      </c>
      <c r="E54" s="65">
        <f>(D54/E5)</f>
        <v>0.23076923076923078</v>
      </c>
      <c r="F54" s="56">
        <f>SUM('El presenze Fidal CDS'!AD18,'El presenze Fidal'!AC18,'El presenze Camp Hinterland'!AA18)</f>
        <v>12</v>
      </c>
    </row>
    <row r="55" spans="1:6" ht="21" thickBot="1">
      <c r="A55" s="2">
        <v>50</v>
      </c>
      <c r="B55" s="6" t="s">
        <v>65</v>
      </c>
      <c r="C55" s="45"/>
      <c r="D55" s="54">
        <f>SUM('El presenze Fidal CDS'!AC47,'El presenze Fidal'!AB47,'El presenze Camp Hinterland'!Z47)</f>
        <v>3</v>
      </c>
      <c r="E55" s="65">
        <f>(D55/E5)</f>
        <v>0.23076923076923078</v>
      </c>
      <c r="F55" s="56">
        <f>SUM('El presenze Fidal CDS'!AD47,'El presenze Fidal'!AC47,'El presenze Camp Hinterland'!AA47)</f>
        <v>12</v>
      </c>
    </row>
    <row r="56" spans="1:6" ht="21" thickBot="1">
      <c r="A56" s="2">
        <v>51</v>
      </c>
      <c r="B56" s="6" t="s">
        <v>31</v>
      </c>
      <c r="C56" s="45"/>
      <c r="D56" s="54">
        <f>SUM('El presenze Fidal CDS'!AC55,'El presenze Fidal'!AB55,'El presenze Camp Hinterland'!Z55)</f>
        <v>4</v>
      </c>
      <c r="E56" s="65">
        <f>(D56/E5)</f>
        <v>0.3076923076923077</v>
      </c>
      <c r="F56" s="56">
        <f>SUM('El presenze Fidal CDS'!AD55,'El presenze Fidal'!AC55,'El presenze Camp Hinterland'!AA55)</f>
        <v>8</v>
      </c>
    </row>
    <row r="57" spans="1:6" ht="21" thickBot="1">
      <c r="A57" s="2">
        <v>52</v>
      </c>
      <c r="B57" s="6" t="s">
        <v>6</v>
      </c>
      <c r="C57" s="45"/>
      <c r="D57" s="54">
        <f>SUM('El presenze Fidal CDS'!AC19,'El presenze Fidal'!AB19,'El presenze Camp Hinterland'!Z19)</f>
        <v>1</v>
      </c>
      <c r="E57" s="65">
        <f>(D57/E5)</f>
        <v>0.07692307692307693</v>
      </c>
      <c r="F57" s="56">
        <f>SUM('El presenze Fidal CDS'!AD19,'El presenze Fidal'!AC19,'El presenze Camp Hinterland'!AA19)</f>
        <v>8</v>
      </c>
    </row>
    <row r="58" spans="1:6" ht="21" thickBot="1">
      <c r="A58" s="2">
        <v>53</v>
      </c>
      <c r="B58" s="6" t="s">
        <v>23</v>
      </c>
      <c r="C58" s="45"/>
      <c r="D58" s="54">
        <f>SUM('El presenze Fidal CDS'!AC43,'El presenze Fidal'!AB43,'El presenze Camp Hinterland'!Z43)</f>
        <v>1</v>
      </c>
      <c r="E58" s="65">
        <f>(D58/E5)</f>
        <v>0.07692307692307693</v>
      </c>
      <c r="F58" s="56">
        <f>SUM('El presenze Fidal CDS'!AD43,'El presenze Fidal'!AC43,'El presenze Camp Hinterland'!AA43)</f>
        <v>8</v>
      </c>
    </row>
    <row r="59" spans="1:6" ht="21" thickBot="1">
      <c r="A59" s="2">
        <v>54</v>
      </c>
      <c r="B59" s="6" t="s">
        <v>5</v>
      </c>
      <c r="C59" s="45"/>
      <c r="D59" s="54">
        <f>SUM('El presenze Fidal CDS'!AC13,'El presenze Fidal'!AB13,'El presenze Camp Hinterland'!Z13)</f>
        <v>1</v>
      </c>
      <c r="E59" s="65">
        <f>(D59/E5)</f>
        <v>0.07692307692307693</v>
      </c>
      <c r="F59" s="56">
        <f>SUM('El presenze Fidal CDS'!AD13,'El presenze Fidal'!AC13,'El presenze Camp Hinterland'!AA13)</f>
        <v>2</v>
      </c>
    </row>
    <row r="60" spans="1:6" ht="21" thickBot="1">
      <c r="A60" s="2">
        <v>55</v>
      </c>
      <c r="B60" s="6" t="s">
        <v>75</v>
      </c>
      <c r="C60" s="45"/>
      <c r="D60" s="54">
        <f>SUM('El presenze Fidal CDS'!AC20,'El presenze Fidal'!AB20,'El presenze Camp Hinterland'!Z20)</f>
        <v>0</v>
      </c>
      <c r="E60" s="65">
        <f>(D60/E40)</f>
        <v>0</v>
      </c>
      <c r="F60" s="56">
        <f>SUM('El presenze Fidal CDS'!AD20,'El presenze Fidal'!AC20,'El presenze Camp Hinterland'!AA20)</f>
        <v>0</v>
      </c>
    </row>
    <row r="61" spans="1:6" ht="21" thickBot="1">
      <c r="A61" s="2">
        <v>56</v>
      </c>
      <c r="B61" s="97" t="s">
        <v>86</v>
      </c>
      <c r="C61" s="98"/>
      <c r="D61" s="54">
        <f>SUM('El presenze Fidal CDS'!AC37,'El presenze Fidal'!AB37,'El presenze Camp Hinterland'!Z37)</f>
        <v>0</v>
      </c>
      <c r="E61" s="65">
        <f>(D61/E41)</f>
        <v>0</v>
      </c>
      <c r="F61" s="56">
        <f>SUM('El presenze Fidal CDS'!AD37,'El presenze Fidal'!AC37,'El presenze Camp Hinterland'!AA37)</f>
        <v>0</v>
      </c>
    </row>
    <row r="62" spans="1:6" ht="21" thickBot="1">
      <c r="A62" s="2">
        <v>57</v>
      </c>
      <c r="B62" s="78" t="s">
        <v>36</v>
      </c>
      <c r="C62" s="46"/>
      <c r="D62" s="118">
        <f>SUM('El presenze Fidal CDS'!AC61,'El presenze Fidal'!AB61,'El presenze Camp Hinterland'!Z61)</f>
        <v>0</v>
      </c>
      <c r="E62" s="119">
        <f>(D62/E42)</f>
        <v>0</v>
      </c>
      <c r="F62" s="56">
        <f>SUM('El presenze Fidal CDS'!AD61,'El presenze Fidal'!AC61,'El presenze Camp Hinterland'!AA61)</f>
        <v>0</v>
      </c>
    </row>
  </sheetData>
  <sheetProtection/>
  <mergeCells count="6">
    <mergeCell ref="A1:B1"/>
    <mergeCell ref="C1:F1"/>
    <mergeCell ref="F2:F4"/>
    <mergeCell ref="B2:C3"/>
    <mergeCell ref="D2:D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Silvano</cp:lastModifiedBy>
  <cp:lastPrinted>2012-05-14T12:19:57Z</cp:lastPrinted>
  <dcterms:created xsi:type="dcterms:W3CDTF">2011-11-18T20:07:58Z</dcterms:created>
  <dcterms:modified xsi:type="dcterms:W3CDTF">2017-04-03T07:24:10Z</dcterms:modified>
  <cp:category/>
  <cp:version/>
  <cp:contentType/>
  <cp:contentStatus/>
</cp:coreProperties>
</file>